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firstSheet="1" activeTab="3"/>
  </bookViews>
  <sheets>
    <sheet name="文学院志愿服务时长汇总表" sheetId="16" r:id="rId1"/>
    <sheet name="历史文化学院志愿服务时长汇总表" sheetId="10" r:id="rId2"/>
    <sheet name="哲学社会学学院志愿服务时长汇总表" sheetId="21" r:id="rId3"/>
    <sheet name="政治与公共管理学院志愿服务时长汇总表" sheetId="22" r:id="rId4"/>
    <sheet name="外国语学院志愿服务时长汇总表" sheetId="15" r:id="rId5"/>
    <sheet name="教育科学学院志愿服务时长汇总表" sheetId="8" r:id="rId6"/>
    <sheet name="法学院志愿服务时长认定汇总表" sheetId="3" r:id="rId7"/>
    <sheet name="经济与管理学院志愿服务时长认定总表" sheetId="9" r:id="rId8"/>
    <sheet name="初民学院志愿服务时长认定汇总表" sheetId="1" r:id="rId9"/>
    <sheet name="新闻学院志愿服务时长认定汇总表" sheetId="19" r:id="rId10"/>
    <sheet name="数学科学学院学院志愿服务时长汇总表" sheetId="13" r:id="rId11"/>
    <sheet name="计算机与信息技术学院志愿服务时长认定汇总表" sheetId="6" r:id="rId12"/>
    <sheet name="物理电子工程学院志愿服务时长认定汇总表" sheetId="17" r:id="rId13"/>
    <sheet name="物理电子工程学院志愿服务时长认定汇总表 " sheetId="18" r:id="rId14"/>
    <sheet name="化学化工学院志愿服务时长认定汇总表" sheetId="4" r:id="rId15"/>
    <sheet name="生命科学学院志愿服务时长认定汇总表" sheetId="12" r:id="rId16"/>
    <sheet name="环境与资源学院志愿服务时长汇总表" sheetId="5" r:id="rId17"/>
    <sheet name="体育学院志愿服务时长认定汇总表" sheetId="14" r:id="rId18"/>
    <sheet name="音乐学院志愿服务时长汇总表" sheetId="20" r:id="rId19"/>
    <sheet name="美术学院志愿服务时长认定汇总表" sheetId="11" r:id="rId20"/>
    <sheet name="自动化与软件学院学院志愿服务时长汇总表" sheetId="23" r:id="rId21"/>
    <sheet name="电力与建筑学院志愿服务时长认定汇总表" sheetId="2" r:id="rId22"/>
    <sheet name="继续教育学院志愿服务时长认定汇总表" sheetId="7" r:id="rId23"/>
    <sheet name="马克思主义学院" sheetId="24" r:id="rId24"/>
    <sheet name="Sheet3" sheetId="25" r:id="rId25"/>
  </sheets>
  <calcPr calcId="144525"/>
</workbook>
</file>

<file path=xl/sharedStrings.xml><?xml version="1.0" encoding="utf-8"?>
<sst xmlns="http://schemas.openxmlformats.org/spreadsheetml/2006/main" count="9741" uniqueCount="8481">
  <si>
    <t>文学院志愿服务时长汇总表</t>
  </si>
  <si>
    <r>
      <rPr>
        <sz val="12"/>
        <color theme="1"/>
        <rFont val="楷体"/>
        <charset val="134"/>
      </rPr>
      <t>姓名</t>
    </r>
  </si>
  <si>
    <r>
      <rPr>
        <sz val="12"/>
        <color theme="1"/>
        <rFont val="楷体"/>
        <charset val="134"/>
      </rPr>
      <t>学号</t>
    </r>
  </si>
  <si>
    <r>
      <rPr>
        <sz val="12"/>
        <color theme="1"/>
        <rFont val="楷体"/>
        <charset val="134"/>
      </rPr>
      <t>认定时长</t>
    </r>
    <r>
      <rPr>
        <sz val="12"/>
        <color theme="1"/>
        <rFont val="Times New Roman"/>
        <charset val="134"/>
      </rPr>
      <t>/h</t>
    </r>
  </si>
  <si>
    <r>
      <rPr>
        <sz val="12"/>
        <color theme="1"/>
        <rFont val="楷体"/>
        <charset val="134"/>
      </rPr>
      <t>认定活动名称</t>
    </r>
  </si>
  <si>
    <r>
      <rPr>
        <sz val="11"/>
        <color theme="1"/>
        <rFont val="楷体"/>
        <charset val="134"/>
      </rPr>
      <t>李</t>
    </r>
    <r>
      <rPr>
        <sz val="11"/>
        <color theme="1"/>
        <rFont val="Times New Roman"/>
        <charset val="134"/>
      </rPr>
      <t xml:space="preserve">  </t>
    </r>
    <r>
      <rPr>
        <sz val="11"/>
        <color theme="1"/>
        <rFont val="楷体"/>
        <charset val="134"/>
      </rPr>
      <t>璐</t>
    </r>
  </si>
  <si>
    <t>201800101039</t>
  </si>
  <si>
    <r>
      <rPr>
        <sz val="11"/>
        <color theme="1"/>
        <rFont val="楷体"/>
        <charset val="134"/>
      </rPr>
      <t>餐厅防疫</t>
    </r>
  </si>
  <si>
    <r>
      <rPr>
        <sz val="11"/>
        <color theme="1"/>
        <rFont val="楷体"/>
        <charset val="134"/>
      </rPr>
      <t>杨娇娇</t>
    </r>
  </si>
  <si>
    <r>
      <rPr>
        <sz val="11"/>
        <color theme="1"/>
        <rFont val="楷体"/>
        <charset val="134"/>
      </rPr>
      <t>王</t>
    </r>
    <r>
      <rPr>
        <sz val="11"/>
        <color theme="1"/>
        <rFont val="Times New Roman"/>
        <charset val="134"/>
      </rPr>
      <t xml:space="preserve">  </t>
    </r>
    <r>
      <rPr>
        <sz val="11"/>
        <color theme="1"/>
        <rFont val="楷体"/>
        <charset val="134"/>
      </rPr>
      <t>佩</t>
    </r>
  </si>
  <si>
    <t>201900101147</t>
  </si>
  <si>
    <r>
      <rPr>
        <sz val="11"/>
        <color theme="1"/>
        <rFont val="楷体"/>
        <charset val="134"/>
      </rPr>
      <t>项</t>
    </r>
    <r>
      <rPr>
        <sz val="11"/>
        <color theme="1"/>
        <rFont val="Times New Roman"/>
        <charset val="134"/>
      </rPr>
      <t xml:space="preserve">  </t>
    </r>
    <r>
      <rPr>
        <sz val="11"/>
        <color theme="1"/>
        <rFont val="楷体"/>
        <charset val="134"/>
      </rPr>
      <t>娜</t>
    </r>
  </si>
  <si>
    <t>201900101151</t>
  </si>
  <si>
    <r>
      <rPr>
        <sz val="11"/>
        <color theme="1"/>
        <rFont val="楷体"/>
        <charset val="134"/>
      </rPr>
      <t>张昕怡</t>
    </r>
  </si>
  <si>
    <r>
      <rPr>
        <sz val="11"/>
        <color theme="1"/>
        <rFont val="楷体"/>
        <charset val="134"/>
      </rPr>
      <t>光盘行动</t>
    </r>
  </si>
  <si>
    <r>
      <rPr>
        <sz val="11"/>
        <color theme="1"/>
        <rFont val="楷体"/>
        <charset val="134"/>
      </rPr>
      <t>杨正慧</t>
    </r>
  </si>
  <si>
    <r>
      <rPr>
        <sz val="11"/>
        <color theme="1"/>
        <rFont val="楷体"/>
        <charset val="134"/>
      </rPr>
      <t>彭宇萱</t>
    </r>
  </si>
  <si>
    <r>
      <rPr>
        <sz val="11"/>
        <color theme="1"/>
        <rFont val="楷体"/>
        <charset val="134"/>
      </rPr>
      <t>李扬帆</t>
    </r>
  </si>
  <si>
    <r>
      <rPr>
        <sz val="11"/>
        <color theme="1"/>
        <rFont val="楷体"/>
        <charset val="134"/>
      </rPr>
      <t>李树芽</t>
    </r>
  </si>
  <si>
    <r>
      <rPr>
        <sz val="11"/>
        <color theme="1"/>
        <rFont val="楷体"/>
        <charset val="134"/>
      </rPr>
      <t>张</t>
    </r>
    <r>
      <rPr>
        <sz val="11"/>
        <color theme="1"/>
        <rFont val="Times New Roman"/>
        <charset val="134"/>
      </rPr>
      <t xml:space="preserve">  </t>
    </r>
    <r>
      <rPr>
        <sz val="11"/>
        <color theme="1"/>
        <rFont val="楷体"/>
        <charset val="134"/>
      </rPr>
      <t>润</t>
    </r>
  </si>
  <si>
    <t>201800101114</t>
  </si>
  <si>
    <r>
      <rPr>
        <sz val="11"/>
        <color theme="1"/>
        <rFont val="楷体"/>
        <charset val="134"/>
      </rPr>
      <t>美化校园</t>
    </r>
  </si>
  <si>
    <r>
      <rPr>
        <sz val="11"/>
        <color theme="1"/>
        <rFont val="楷体"/>
        <charset val="134"/>
      </rPr>
      <t>张鹏慧</t>
    </r>
  </si>
  <si>
    <t>201900101157</t>
  </si>
  <si>
    <r>
      <rPr>
        <sz val="11"/>
        <color theme="1"/>
        <rFont val="楷体"/>
        <charset val="134"/>
      </rPr>
      <t>韩</t>
    </r>
    <r>
      <rPr>
        <sz val="11"/>
        <color theme="1"/>
        <rFont val="Times New Roman"/>
        <charset val="134"/>
      </rPr>
      <t xml:space="preserve">  </t>
    </r>
    <r>
      <rPr>
        <sz val="11"/>
        <color theme="1"/>
        <rFont val="楷体"/>
        <charset val="134"/>
      </rPr>
      <t>婷</t>
    </r>
  </si>
  <si>
    <t>201900101213</t>
  </si>
  <si>
    <r>
      <rPr>
        <sz val="11"/>
        <color theme="1"/>
        <rFont val="楷体"/>
        <charset val="134"/>
      </rPr>
      <t>张</t>
    </r>
    <r>
      <rPr>
        <sz val="11"/>
        <color theme="1"/>
        <rFont val="Times New Roman"/>
        <charset val="134"/>
      </rPr>
      <t xml:space="preserve">  </t>
    </r>
    <r>
      <rPr>
        <sz val="11"/>
        <color theme="1"/>
        <rFont val="楷体"/>
        <charset val="134"/>
      </rPr>
      <t>宇</t>
    </r>
  </si>
  <si>
    <t>201900101162</t>
  </si>
  <si>
    <r>
      <rPr>
        <sz val="11"/>
        <color theme="1"/>
        <rFont val="楷体"/>
        <charset val="134"/>
      </rPr>
      <t>郑经炫</t>
    </r>
  </si>
  <si>
    <t>201900101265</t>
  </si>
  <si>
    <r>
      <rPr>
        <sz val="11"/>
        <color theme="1"/>
        <rFont val="楷体"/>
        <charset val="134"/>
      </rPr>
      <t>安芊鑫</t>
    </r>
  </si>
  <si>
    <t>201900105101</t>
  </si>
  <si>
    <r>
      <rPr>
        <sz val="11"/>
        <color theme="1"/>
        <rFont val="楷体"/>
        <charset val="134"/>
      </rPr>
      <t>小区防疫</t>
    </r>
  </si>
  <si>
    <r>
      <rPr>
        <sz val="11"/>
        <color theme="1"/>
        <rFont val="楷体"/>
        <charset val="134"/>
      </rPr>
      <t>郭玉洁</t>
    </r>
  </si>
  <si>
    <t>201900101212</t>
  </si>
  <si>
    <r>
      <rPr>
        <sz val="11"/>
        <color theme="1"/>
        <rFont val="楷体"/>
        <charset val="134"/>
      </rPr>
      <t>疫情防控</t>
    </r>
  </si>
  <si>
    <r>
      <rPr>
        <sz val="11"/>
        <color theme="1"/>
        <rFont val="楷体"/>
        <charset val="134"/>
      </rPr>
      <t>王</t>
    </r>
    <r>
      <rPr>
        <sz val="11"/>
        <color theme="1"/>
        <rFont val="Times New Roman"/>
        <charset val="134"/>
      </rPr>
      <t xml:space="preserve">  </t>
    </r>
    <r>
      <rPr>
        <sz val="11"/>
        <color theme="1"/>
        <rFont val="楷体"/>
        <charset val="134"/>
      </rPr>
      <t>茜</t>
    </r>
  </si>
  <si>
    <t>202010101002</t>
  </si>
  <si>
    <r>
      <rPr>
        <sz val="11"/>
        <color theme="1"/>
        <rFont val="楷体"/>
        <charset val="134"/>
      </rPr>
      <t>魏子喻</t>
    </r>
  </si>
  <si>
    <r>
      <rPr>
        <sz val="11"/>
        <color theme="1"/>
        <rFont val="楷体"/>
        <charset val="134"/>
      </rPr>
      <t>宫宇昕</t>
    </r>
  </si>
  <si>
    <t>201800105014</t>
  </si>
  <si>
    <r>
      <rPr>
        <sz val="11"/>
        <color theme="1"/>
        <rFont val="楷体"/>
        <charset val="134"/>
      </rPr>
      <t>倡文明活动</t>
    </r>
  </si>
  <si>
    <r>
      <rPr>
        <sz val="11"/>
        <color theme="1"/>
        <rFont val="楷体"/>
        <charset val="134"/>
      </rPr>
      <t>尚宛蓉</t>
    </r>
  </si>
  <si>
    <t>201900105141</t>
  </si>
  <si>
    <r>
      <rPr>
        <sz val="11"/>
        <color theme="1"/>
        <rFont val="楷体"/>
        <charset val="134"/>
      </rPr>
      <t>卡口值守员</t>
    </r>
  </si>
  <si>
    <r>
      <rPr>
        <sz val="11"/>
        <color theme="1"/>
        <rFont val="楷体"/>
        <charset val="134"/>
      </rPr>
      <t>穆宇欣</t>
    </r>
  </si>
  <si>
    <t>201700101003</t>
  </si>
  <si>
    <r>
      <rPr>
        <sz val="11"/>
        <color theme="1"/>
        <rFont val="楷体"/>
        <charset val="134"/>
      </rPr>
      <t>爱心公益协会</t>
    </r>
  </si>
  <si>
    <r>
      <rPr>
        <sz val="11"/>
        <color theme="1"/>
        <rFont val="楷体"/>
        <charset val="134"/>
      </rPr>
      <t>胡姝辰</t>
    </r>
  </si>
  <si>
    <t>201800105017</t>
  </si>
  <si>
    <r>
      <rPr>
        <sz val="11"/>
        <color theme="1"/>
        <rFont val="楷体"/>
        <charset val="134"/>
      </rPr>
      <t>创城志愿活动</t>
    </r>
  </si>
  <si>
    <r>
      <rPr>
        <sz val="11"/>
        <color theme="1"/>
        <rFont val="楷体"/>
        <charset val="134"/>
      </rPr>
      <t>许</t>
    </r>
    <r>
      <rPr>
        <sz val="11"/>
        <color theme="1"/>
        <rFont val="Times New Roman"/>
        <charset val="134"/>
      </rPr>
      <t xml:space="preserve">  </t>
    </r>
    <r>
      <rPr>
        <sz val="11"/>
        <color theme="1"/>
        <rFont val="楷体"/>
        <charset val="134"/>
      </rPr>
      <t>娜</t>
    </r>
  </si>
  <si>
    <t>201920111034</t>
  </si>
  <si>
    <r>
      <rPr>
        <sz val="11"/>
        <color theme="1"/>
        <rFont val="楷体"/>
        <charset val="134"/>
      </rPr>
      <t>宋子瑶</t>
    </r>
  </si>
  <si>
    <t>201920111022</t>
  </si>
  <si>
    <r>
      <rPr>
        <sz val="11"/>
        <color theme="1"/>
        <rFont val="楷体"/>
        <charset val="134"/>
      </rPr>
      <t>王</t>
    </r>
    <r>
      <rPr>
        <sz val="11"/>
        <color theme="1"/>
        <rFont val="Times New Roman"/>
        <charset val="134"/>
      </rPr>
      <t xml:space="preserve">  </t>
    </r>
    <r>
      <rPr>
        <sz val="11"/>
        <color theme="1"/>
        <rFont val="楷体"/>
        <charset val="134"/>
      </rPr>
      <t>楠</t>
    </r>
  </si>
  <si>
    <t>201920111025</t>
  </si>
  <si>
    <r>
      <rPr>
        <sz val="11"/>
        <color theme="1"/>
        <rFont val="楷体"/>
        <charset val="134"/>
      </rPr>
      <t>胡月华</t>
    </r>
  </si>
  <si>
    <t>201900101219</t>
  </si>
  <si>
    <r>
      <rPr>
        <sz val="11"/>
        <color theme="1"/>
        <rFont val="楷体"/>
        <charset val="134"/>
      </rPr>
      <t>杜香凝</t>
    </r>
  </si>
  <si>
    <t>201900101206</t>
  </si>
  <si>
    <r>
      <rPr>
        <sz val="11"/>
        <color theme="1"/>
        <rFont val="楷体"/>
        <charset val="134"/>
      </rPr>
      <t>陈思君</t>
    </r>
  </si>
  <si>
    <t>201900101204</t>
  </si>
  <si>
    <r>
      <rPr>
        <sz val="11"/>
        <color theme="1"/>
        <rFont val="楷体"/>
        <charset val="134"/>
      </rPr>
      <t>黄敏华</t>
    </r>
  </si>
  <si>
    <t>201900101221</t>
  </si>
  <si>
    <r>
      <rPr>
        <sz val="11"/>
        <color theme="1"/>
        <rFont val="楷体"/>
        <charset val="134"/>
      </rPr>
      <t>宋淑雅</t>
    </r>
  </si>
  <si>
    <t>201920104006</t>
  </si>
  <si>
    <r>
      <rPr>
        <sz val="11"/>
        <color theme="1"/>
        <rFont val="楷体"/>
        <charset val="134"/>
      </rPr>
      <t>刘</t>
    </r>
    <r>
      <rPr>
        <sz val="11"/>
        <color theme="1"/>
        <rFont val="Times New Roman"/>
        <charset val="134"/>
      </rPr>
      <t xml:space="preserve">  </t>
    </r>
    <r>
      <rPr>
        <sz val="11"/>
        <color theme="1"/>
        <rFont val="楷体"/>
        <charset val="134"/>
      </rPr>
      <t>蓉</t>
    </r>
  </si>
  <si>
    <t>201920104004</t>
  </si>
  <si>
    <r>
      <rPr>
        <sz val="11"/>
        <color theme="1"/>
        <rFont val="楷体"/>
        <charset val="134"/>
      </rPr>
      <t>曹</t>
    </r>
    <r>
      <rPr>
        <sz val="11"/>
        <color theme="1"/>
        <rFont val="Times New Roman"/>
        <charset val="134"/>
      </rPr>
      <t xml:space="preserve">  </t>
    </r>
    <r>
      <rPr>
        <sz val="11"/>
        <color theme="1"/>
        <rFont val="楷体"/>
        <charset val="134"/>
      </rPr>
      <t>颖</t>
    </r>
  </si>
  <si>
    <r>
      <rPr>
        <sz val="11"/>
        <color theme="1"/>
        <rFont val="楷体"/>
        <charset val="134"/>
      </rPr>
      <t>白</t>
    </r>
    <r>
      <rPr>
        <sz val="11"/>
        <color theme="1"/>
        <rFont val="Times New Roman"/>
        <charset val="134"/>
      </rPr>
      <t xml:space="preserve">  </t>
    </r>
    <r>
      <rPr>
        <sz val="11"/>
        <color theme="1"/>
        <rFont val="楷体"/>
        <charset val="134"/>
      </rPr>
      <t>慧</t>
    </r>
  </si>
  <si>
    <t>201920104001</t>
  </si>
  <si>
    <r>
      <rPr>
        <sz val="11"/>
        <color theme="1"/>
        <rFont val="楷体"/>
        <charset val="134"/>
      </rPr>
      <t>赵培臻</t>
    </r>
  </si>
  <si>
    <t>201920104007</t>
  </si>
  <si>
    <r>
      <rPr>
        <sz val="11"/>
        <color theme="1"/>
        <rFont val="楷体"/>
        <charset val="134"/>
      </rPr>
      <t>李薇萱</t>
    </r>
  </si>
  <si>
    <t>20200010301017</t>
  </si>
  <si>
    <r>
      <rPr>
        <sz val="11"/>
        <color theme="1"/>
        <rFont val="楷体"/>
        <charset val="134"/>
      </rPr>
      <t>防艾志愿活动</t>
    </r>
  </si>
  <si>
    <r>
      <rPr>
        <sz val="11"/>
        <color theme="1"/>
        <rFont val="楷体"/>
        <charset val="134"/>
      </rPr>
      <t>胡一诺</t>
    </r>
  </si>
  <si>
    <t>201900101218</t>
  </si>
  <si>
    <r>
      <rPr>
        <sz val="11"/>
        <color theme="1"/>
        <rFont val="楷体"/>
        <charset val="134"/>
      </rPr>
      <t>防疫志愿活动</t>
    </r>
  </si>
  <si>
    <r>
      <rPr>
        <sz val="11"/>
        <color theme="1"/>
        <rFont val="楷体"/>
        <charset val="134"/>
      </rPr>
      <t>墨梦露</t>
    </r>
  </si>
  <si>
    <t>201900101242</t>
  </si>
  <si>
    <r>
      <rPr>
        <sz val="11"/>
        <color theme="1"/>
        <rFont val="楷体"/>
        <charset val="134"/>
      </rPr>
      <t>马睿彬</t>
    </r>
  </si>
  <si>
    <r>
      <rPr>
        <sz val="11"/>
        <color theme="1"/>
        <rFont val="楷体"/>
        <charset val="134"/>
      </rPr>
      <t>田慧玲</t>
    </r>
  </si>
  <si>
    <r>
      <rPr>
        <sz val="11"/>
        <color theme="1"/>
        <rFont val="楷体"/>
        <charset val="134"/>
      </rPr>
      <t>粟美华</t>
    </r>
  </si>
  <si>
    <t>20200010103044</t>
  </si>
  <si>
    <r>
      <rPr>
        <sz val="11"/>
        <color theme="1"/>
        <rFont val="楷体"/>
        <charset val="134"/>
      </rPr>
      <t>劝导志愿活动</t>
    </r>
  </si>
  <si>
    <r>
      <rPr>
        <sz val="11"/>
        <color theme="1"/>
        <rFont val="楷体"/>
        <charset val="134"/>
      </rPr>
      <t>白吉利</t>
    </r>
  </si>
  <si>
    <t>20200010301006</t>
  </si>
  <si>
    <r>
      <rPr>
        <sz val="11"/>
        <color theme="1"/>
        <rFont val="楷体"/>
        <charset val="134"/>
      </rPr>
      <t>善行义卖活动</t>
    </r>
  </si>
  <si>
    <r>
      <rPr>
        <sz val="11"/>
        <color theme="1"/>
        <rFont val="楷体"/>
        <charset val="134"/>
      </rPr>
      <t>王艺霏</t>
    </r>
  </si>
  <si>
    <t>20200010103045</t>
  </si>
  <si>
    <r>
      <rPr>
        <sz val="11"/>
        <color theme="1"/>
        <rFont val="楷体"/>
        <charset val="134"/>
      </rPr>
      <t>社区疫情防控</t>
    </r>
  </si>
  <si>
    <r>
      <rPr>
        <sz val="11"/>
        <color theme="1"/>
        <rFont val="楷体"/>
        <charset val="134"/>
      </rPr>
      <t>刘雨婷</t>
    </r>
  </si>
  <si>
    <t>20200010103017</t>
  </si>
  <si>
    <r>
      <rPr>
        <sz val="11"/>
        <color theme="1"/>
        <rFont val="楷体"/>
        <charset val="134"/>
      </rPr>
      <t>梁雅楠</t>
    </r>
  </si>
  <si>
    <t>202020104004</t>
  </si>
  <si>
    <r>
      <rPr>
        <sz val="11"/>
        <color theme="1"/>
        <rFont val="楷体"/>
        <charset val="134"/>
      </rPr>
      <t>张</t>
    </r>
    <r>
      <rPr>
        <sz val="11"/>
        <color theme="1"/>
        <rFont val="Times New Roman"/>
        <charset val="134"/>
      </rPr>
      <t xml:space="preserve">  </t>
    </r>
    <r>
      <rPr>
        <sz val="11"/>
        <color theme="1"/>
        <rFont val="楷体"/>
        <charset val="134"/>
      </rPr>
      <t>颖</t>
    </r>
  </si>
  <si>
    <t>202020103014</t>
  </si>
  <si>
    <r>
      <rPr>
        <sz val="11"/>
        <color theme="1"/>
        <rFont val="楷体"/>
        <charset val="134"/>
      </rPr>
      <t>社区志愿服务</t>
    </r>
  </si>
  <si>
    <r>
      <rPr>
        <sz val="11"/>
        <color theme="1"/>
        <rFont val="楷体"/>
        <charset val="134"/>
      </rPr>
      <t>武晋萱</t>
    </r>
  </si>
  <si>
    <t>202020115008</t>
  </si>
  <si>
    <r>
      <rPr>
        <sz val="11"/>
        <color theme="1"/>
        <rFont val="楷体"/>
        <charset val="134"/>
      </rPr>
      <t>社区志愿活动</t>
    </r>
  </si>
  <si>
    <r>
      <rPr>
        <sz val="11"/>
        <color theme="1"/>
        <rFont val="楷体"/>
        <charset val="134"/>
      </rPr>
      <t>聂子怡</t>
    </r>
  </si>
  <si>
    <t>201800105030</t>
  </si>
  <si>
    <r>
      <rPr>
        <sz val="11"/>
        <color theme="1"/>
        <rFont val="楷体"/>
        <charset val="134"/>
      </rPr>
      <t>二青会志愿活动</t>
    </r>
  </si>
  <si>
    <r>
      <rPr>
        <sz val="11"/>
        <color theme="1"/>
        <rFont val="楷体"/>
        <charset val="134"/>
      </rPr>
      <t>翁岚祺</t>
    </r>
  </si>
  <si>
    <t>20200010103056</t>
  </si>
  <si>
    <r>
      <rPr>
        <sz val="11"/>
        <color theme="1"/>
        <rFont val="楷体"/>
        <charset val="134"/>
      </rPr>
      <t>餐厅防疫志愿活动</t>
    </r>
  </si>
  <si>
    <r>
      <rPr>
        <sz val="11"/>
        <color theme="1"/>
        <rFont val="楷体"/>
        <charset val="134"/>
      </rPr>
      <t>谢</t>
    </r>
    <r>
      <rPr>
        <sz val="11"/>
        <color theme="1"/>
        <rFont val="Times New Roman"/>
        <charset val="134"/>
      </rPr>
      <t xml:space="preserve">  </t>
    </r>
    <r>
      <rPr>
        <sz val="11"/>
        <color theme="1"/>
        <rFont val="楷体"/>
        <charset val="134"/>
      </rPr>
      <t>冉</t>
    </r>
  </si>
  <si>
    <r>
      <rPr>
        <sz val="11"/>
        <color theme="1"/>
        <rFont val="楷体"/>
        <charset val="134"/>
      </rPr>
      <t>免费互助素食午餐</t>
    </r>
  </si>
  <si>
    <r>
      <rPr>
        <sz val="11"/>
        <color theme="1"/>
        <rFont val="楷体"/>
        <charset val="134"/>
      </rPr>
      <t>刘如凤</t>
    </r>
  </si>
  <si>
    <t>202020111021</t>
  </si>
  <si>
    <r>
      <rPr>
        <sz val="11"/>
        <color theme="1"/>
        <rFont val="楷体"/>
        <charset val="134"/>
      </rPr>
      <t>社区防疫志愿服务</t>
    </r>
  </si>
  <si>
    <r>
      <rPr>
        <sz val="11"/>
        <color theme="1"/>
        <rFont val="楷体"/>
        <charset val="134"/>
      </rPr>
      <t>宋晓钰</t>
    </r>
  </si>
  <si>
    <t>202020115007</t>
  </si>
  <si>
    <r>
      <rPr>
        <sz val="11"/>
        <color theme="1"/>
        <rFont val="楷体"/>
        <charset val="134"/>
      </rPr>
      <t>李佳潞</t>
    </r>
  </si>
  <si>
    <t>201900101121</t>
  </si>
  <si>
    <r>
      <rPr>
        <sz val="11"/>
        <color theme="1"/>
        <rFont val="楷体"/>
        <charset val="134"/>
      </rPr>
      <t>疫情防控志愿活动</t>
    </r>
  </si>
  <si>
    <r>
      <rPr>
        <sz val="11"/>
        <color theme="1"/>
        <rFont val="楷体"/>
        <charset val="134"/>
      </rPr>
      <t>黄智瑶</t>
    </r>
  </si>
  <si>
    <r>
      <rPr>
        <sz val="11"/>
        <color theme="1"/>
        <rFont val="楷体"/>
        <charset val="134"/>
      </rPr>
      <t>庞学颖</t>
    </r>
  </si>
  <si>
    <t>201920101005</t>
  </si>
  <si>
    <r>
      <rPr>
        <sz val="11"/>
        <color theme="1"/>
        <rFont val="楷体"/>
        <charset val="134"/>
      </rPr>
      <t>李格亲</t>
    </r>
  </si>
  <si>
    <t>202020104002</t>
  </si>
  <si>
    <r>
      <rPr>
        <sz val="11"/>
        <color theme="1"/>
        <rFont val="楷体"/>
        <charset val="134"/>
      </rPr>
      <t>白凯怡</t>
    </r>
  </si>
  <si>
    <t>201800101001</t>
  </si>
  <si>
    <r>
      <rPr>
        <sz val="11"/>
        <color theme="1"/>
        <rFont val="楷体"/>
        <charset val="134"/>
      </rPr>
      <t>餐厅防疫，暑运活动</t>
    </r>
  </si>
  <si>
    <r>
      <rPr>
        <sz val="11"/>
        <color theme="1"/>
        <rFont val="楷体"/>
        <charset val="134"/>
      </rPr>
      <t>熊</t>
    </r>
    <r>
      <rPr>
        <sz val="11"/>
        <color theme="1"/>
        <rFont val="Times New Roman"/>
        <charset val="134"/>
      </rPr>
      <t xml:space="preserve">  </t>
    </r>
    <r>
      <rPr>
        <sz val="11"/>
        <color theme="1"/>
        <rFont val="楷体"/>
        <charset val="134"/>
      </rPr>
      <t>梃</t>
    </r>
  </si>
  <si>
    <t>201900101152</t>
  </si>
  <si>
    <r>
      <rPr>
        <sz val="11"/>
        <color theme="1"/>
        <rFont val="楷体"/>
        <charset val="134"/>
      </rPr>
      <t>餐厅防疫，疫情防控</t>
    </r>
  </si>
  <si>
    <r>
      <rPr>
        <sz val="11"/>
        <color theme="1"/>
        <rFont val="楷体"/>
        <charset val="134"/>
      </rPr>
      <t>张潇誉</t>
    </r>
  </si>
  <si>
    <t>201800105055</t>
  </si>
  <si>
    <r>
      <rPr>
        <sz val="11"/>
        <color theme="1"/>
        <rFont val="楷体"/>
        <charset val="134"/>
      </rPr>
      <t>大学生模拟法庭大赛</t>
    </r>
  </si>
  <si>
    <r>
      <rPr>
        <sz val="11"/>
        <color theme="1"/>
        <rFont val="楷体"/>
        <charset val="134"/>
      </rPr>
      <t>高碧昕</t>
    </r>
  </si>
  <si>
    <r>
      <rPr>
        <sz val="11"/>
        <color theme="1"/>
        <rFont val="楷体"/>
        <charset val="134"/>
      </rPr>
      <t>礼让斑马线，送物资</t>
    </r>
  </si>
  <si>
    <r>
      <rPr>
        <sz val="11"/>
        <color theme="1"/>
        <rFont val="楷体"/>
        <charset val="134"/>
      </rPr>
      <t>杨淑棋</t>
    </r>
  </si>
  <si>
    <r>
      <rPr>
        <sz val="11"/>
        <color theme="1"/>
        <rFont val="楷体"/>
        <charset val="134"/>
      </rPr>
      <t>青辩赛决赛，授牌仪式</t>
    </r>
  </si>
  <si>
    <r>
      <rPr>
        <sz val="11"/>
        <color theme="1"/>
        <rFont val="楷体"/>
        <charset val="134"/>
      </rPr>
      <t>阮佳敏</t>
    </r>
  </si>
  <si>
    <t>201800101060</t>
  </si>
  <si>
    <r>
      <rPr>
        <sz val="11"/>
        <color theme="1"/>
        <rFont val="楷体"/>
        <charset val="134"/>
      </rPr>
      <t>餐厅防疫，创城志愿活动</t>
    </r>
  </si>
  <si>
    <r>
      <rPr>
        <sz val="11"/>
        <color theme="1"/>
        <rFont val="楷体"/>
        <charset val="134"/>
      </rPr>
      <t>柴瑞瑞</t>
    </r>
  </si>
  <si>
    <t>201800101008</t>
  </si>
  <si>
    <r>
      <rPr>
        <sz val="11"/>
        <color theme="1"/>
        <rFont val="楷体"/>
        <charset val="134"/>
      </rPr>
      <t>创城志愿活动，餐厅防疫</t>
    </r>
  </si>
  <si>
    <r>
      <rPr>
        <sz val="11"/>
        <color theme="1"/>
        <rFont val="楷体"/>
        <charset val="134"/>
      </rPr>
      <t>陈洪艳</t>
    </r>
  </si>
  <si>
    <t>201800101010</t>
  </si>
  <si>
    <r>
      <rPr>
        <sz val="11"/>
        <color theme="1"/>
        <rFont val="楷体"/>
        <charset val="134"/>
      </rPr>
      <t>苏境怡</t>
    </r>
  </si>
  <si>
    <r>
      <rPr>
        <sz val="11"/>
        <color theme="1"/>
        <rFont val="楷体"/>
        <charset val="134"/>
      </rPr>
      <t>李柯谚</t>
    </r>
  </si>
  <si>
    <t>201800101037</t>
  </si>
  <si>
    <r>
      <rPr>
        <sz val="11"/>
        <color theme="1"/>
        <rFont val="楷体"/>
        <charset val="134"/>
      </rPr>
      <t>创城志愿活动，疫情防控</t>
    </r>
  </si>
  <si>
    <r>
      <rPr>
        <sz val="11"/>
        <color theme="1"/>
        <rFont val="楷体"/>
        <charset val="134"/>
      </rPr>
      <t>姚诗伊</t>
    </r>
  </si>
  <si>
    <t>20200010103057</t>
  </si>
  <si>
    <r>
      <rPr>
        <sz val="11"/>
        <color theme="1"/>
        <rFont val="楷体"/>
        <charset val="134"/>
      </rPr>
      <t>善行街头劝募，义卖活动</t>
    </r>
  </si>
  <si>
    <r>
      <rPr>
        <sz val="11"/>
        <color theme="1"/>
        <rFont val="楷体"/>
        <charset val="134"/>
      </rPr>
      <t>王</t>
    </r>
    <r>
      <rPr>
        <sz val="11"/>
        <color theme="1"/>
        <rFont val="Times New Roman"/>
        <charset val="134"/>
      </rPr>
      <t xml:space="preserve">  </t>
    </r>
    <r>
      <rPr>
        <sz val="11"/>
        <color theme="1"/>
        <rFont val="楷体"/>
        <charset val="134"/>
      </rPr>
      <t>洁</t>
    </r>
  </si>
  <si>
    <t>201900101145</t>
  </si>
  <si>
    <r>
      <rPr>
        <sz val="11"/>
        <color theme="1"/>
        <rFont val="楷体"/>
        <charset val="134"/>
      </rPr>
      <t>疫情防控，创城志愿活动</t>
    </r>
  </si>
  <si>
    <r>
      <rPr>
        <sz val="11"/>
        <color theme="1"/>
        <rFont val="楷体"/>
        <charset val="134"/>
      </rPr>
      <t>白小艳</t>
    </r>
  </si>
  <si>
    <t>201800101003</t>
  </si>
  <si>
    <r>
      <rPr>
        <sz val="11"/>
        <color theme="1"/>
        <rFont val="楷体"/>
        <charset val="134"/>
      </rPr>
      <t>餐厅防疫，二青会志愿活动</t>
    </r>
  </si>
  <si>
    <r>
      <rPr>
        <sz val="11"/>
        <color theme="1"/>
        <rFont val="楷体"/>
        <charset val="134"/>
      </rPr>
      <t>孙嘉阳</t>
    </r>
  </si>
  <si>
    <t>201800101063</t>
  </si>
  <si>
    <r>
      <rPr>
        <sz val="11"/>
        <color theme="1"/>
        <rFont val="楷体"/>
        <charset val="134"/>
      </rPr>
      <t>二青会志愿活动，餐厅防疫</t>
    </r>
  </si>
  <si>
    <r>
      <rPr>
        <sz val="11"/>
        <color theme="1"/>
        <rFont val="楷体"/>
        <charset val="134"/>
      </rPr>
      <t>王扶鼎</t>
    </r>
  </si>
  <si>
    <t>201900101249</t>
  </si>
  <si>
    <r>
      <rPr>
        <sz val="11"/>
        <color theme="1"/>
        <rFont val="楷体"/>
        <charset val="134"/>
      </rPr>
      <t>防疫志愿活动，青年突击队</t>
    </r>
  </si>
  <si>
    <r>
      <rPr>
        <sz val="11"/>
        <color theme="1"/>
        <rFont val="楷体"/>
        <charset val="134"/>
      </rPr>
      <t>王明佳</t>
    </r>
  </si>
  <si>
    <t>201900101146</t>
  </si>
  <si>
    <r>
      <rPr>
        <sz val="11"/>
        <color theme="1"/>
        <rFont val="楷体"/>
        <charset val="134"/>
      </rPr>
      <t>餐厅防疫，省图志愿活动活动</t>
    </r>
  </si>
  <si>
    <r>
      <rPr>
        <sz val="11"/>
        <color theme="1"/>
        <rFont val="楷体"/>
        <charset val="134"/>
      </rPr>
      <t>王</t>
    </r>
    <r>
      <rPr>
        <sz val="11"/>
        <color theme="1"/>
        <rFont val="Times New Roman"/>
        <charset val="134"/>
      </rPr>
      <t xml:space="preserve">  </t>
    </r>
    <r>
      <rPr>
        <sz val="11"/>
        <color theme="1"/>
        <rFont val="楷体"/>
        <charset val="134"/>
      </rPr>
      <t>戈</t>
    </r>
  </si>
  <si>
    <t>201900101143</t>
  </si>
  <si>
    <r>
      <rPr>
        <sz val="11"/>
        <color theme="1"/>
        <rFont val="楷体"/>
        <charset val="134"/>
      </rPr>
      <t>餐厅防疫，疫情防控志愿活动</t>
    </r>
  </si>
  <si>
    <r>
      <rPr>
        <sz val="11"/>
        <color theme="1"/>
        <rFont val="楷体"/>
        <charset val="134"/>
      </rPr>
      <t>陈佳睿</t>
    </r>
  </si>
  <si>
    <t>201900101202</t>
  </si>
  <si>
    <r>
      <rPr>
        <sz val="11"/>
        <color theme="1"/>
        <rFont val="楷体"/>
        <charset val="134"/>
      </rPr>
      <t>餐厅防疫活动，省图志愿活动</t>
    </r>
  </si>
  <si>
    <r>
      <rPr>
        <sz val="11"/>
        <color theme="1"/>
        <rFont val="楷体"/>
        <charset val="134"/>
      </rPr>
      <t>尹文华</t>
    </r>
  </si>
  <si>
    <r>
      <rPr>
        <sz val="11"/>
        <color theme="1"/>
        <rFont val="楷体"/>
        <charset val="134"/>
      </rPr>
      <t>光盘行动，创城志愿活动活动</t>
    </r>
  </si>
  <si>
    <r>
      <rPr>
        <sz val="11"/>
        <color theme="1"/>
        <rFont val="楷体"/>
        <charset val="134"/>
      </rPr>
      <t>施驿哲</t>
    </r>
  </si>
  <si>
    <r>
      <rPr>
        <sz val="11"/>
        <color theme="1"/>
        <rFont val="楷体"/>
        <charset val="134"/>
      </rPr>
      <t>暖心早餐，地方志愿活动服务</t>
    </r>
  </si>
  <si>
    <r>
      <rPr>
        <sz val="11"/>
        <color theme="1"/>
        <rFont val="楷体"/>
        <charset val="134"/>
      </rPr>
      <t>张乃旎</t>
    </r>
  </si>
  <si>
    <t>20200010301005</t>
  </si>
  <si>
    <r>
      <rPr>
        <sz val="11"/>
        <color theme="1"/>
        <rFont val="楷体"/>
        <charset val="134"/>
      </rPr>
      <t>善行义卖活动，街道防疫活动</t>
    </r>
  </si>
  <si>
    <r>
      <rPr>
        <sz val="11"/>
        <color theme="1"/>
        <rFont val="楷体"/>
        <charset val="134"/>
      </rPr>
      <t>贾</t>
    </r>
    <r>
      <rPr>
        <sz val="11"/>
        <color theme="1"/>
        <rFont val="Times New Roman"/>
        <charset val="134"/>
      </rPr>
      <t xml:space="preserve">  </t>
    </r>
    <r>
      <rPr>
        <sz val="11"/>
        <color theme="1"/>
        <rFont val="楷体"/>
        <charset val="134"/>
      </rPr>
      <t>楠</t>
    </r>
  </si>
  <si>
    <r>
      <rPr>
        <sz val="11"/>
        <color theme="1"/>
        <rFont val="楷体"/>
        <charset val="134"/>
      </rPr>
      <t>省图志愿活动，创城志愿活动</t>
    </r>
  </si>
  <si>
    <r>
      <rPr>
        <sz val="11"/>
        <color theme="1"/>
        <rFont val="楷体"/>
        <charset val="134"/>
      </rPr>
      <t>刘亚洁</t>
    </r>
  </si>
  <si>
    <t>201900105133</t>
  </si>
  <si>
    <r>
      <rPr>
        <sz val="11"/>
        <color theme="1"/>
        <rFont val="楷体"/>
        <charset val="134"/>
      </rPr>
      <t>王怡琦</t>
    </r>
  </si>
  <si>
    <t>201800101079</t>
  </si>
  <si>
    <r>
      <rPr>
        <sz val="11"/>
        <color theme="1"/>
        <rFont val="楷体"/>
        <charset val="134"/>
      </rPr>
      <t>餐厅防疫，一对一辅导志愿活动</t>
    </r>
  </si>
  <si>
    <r>
      <rPr>
        <sz val="11"/>
        <color theme="1"/>
        <rFont val="楷体"/>
        <charset val="134"/>
      </rPr>
      <t>范馨伊</t>
    </r>
  </si>
  <si>
    <t>201800101020</t>
  </si>
  <si>
    <r>
      <rPr>
        <sz val="11"/>
        <color theme="1"/>
        <rFont val="楷体"/>
        <charset val="134"/>
      </rPr>
      <t>二青会志愿活动，北家属院活动</t>
    </r>
  </si>
  <si>
    <r>
      <rPr>
        <sz val="11"/>
        <color theme="1"/>
        <rFont val="楷体"/>
        <charset val="134"/>
      </rPr>
      <t>穆文英</t>
    </r>
  </si>
  <si>
    <t>201800101054</t>
  </si>
  <si>
    <r>
      <rPr>
        <sz val="11"/>
        <color theme="1"/>
        <rFont val="楷体"/>
        <charset val="134"/>
      </rPr>
      <t>二青会志愿活动，创城志愿活动</t>
    </r>
  </si>
  <si>
    <r>
      <rPr>
        <sz val="11"/>
        <color theme="1"/>
        <rFont val="楷体"/>
        <charset val="134"/>
      </rPr>
      <t>南存栩</t>
    </r>
  </si>
  <si>
    <t>201800101055</t>
  </si>
  <si>
    <r>
      <rPr>
        <sz val="11"/>
        <color theme="1"/>
        <rFont val="楷体"/>
        <charset val="134"/>
      </rPr>
      <t>二青会志愿活动，省图志愿活动</t>
    </r>
  </si>
  <si>
    <r>
      <rPr>
        <sz val="11"/>
        <color theme="1"/>
        <rFont val="楷体"/>
        <charset val="134"/>
      </rPr>
      <t>王璞真</t>
    </r>
  </si>
  <si>
    <t>201900101149</t>
  </si>
  <si>
    <r>
      <rPr>
        <sz val="11"/>
        <color theme="1"/>
        <rFont val="楷体"/>
        <charset val="134"/>
      </rPr>
      <t>美化校园，餐厅防疫，光盘行动</t>
    </r>
  </si>
  <si>
    <r>
      <rPr>
        <sz val="11"/>
        <color theme="1"/>
        <rFont val="楷体"/>
        <charset val="134"/>
      </rPr>
      <t>蒋晞诺</t>
    </r>
  </si>
  <si>
    <t>201900101112</t>
  </si>
  <si>
    <r>
      <rPr>
        <sz val="11"/>
        <color theme="1"/>
        <rFont val="楷体"/>
        <charset val="134"/>
      </rPr>
      <t>省图志愿活动，线上一对一辅导</t>
    </r>
  </si>
  <si>
    <r>
      <rPr>
        <sz val="11"/>
        <color theme="1"/>
        <rFont val="楷体"/>
        <charset val="134"/>
      </rPr>
      <t>许可欣</t>
    </r>
  </si>
  <si>
    <t>20200010301033</t>
  </si>
  <si>
    <r>
      <rPr>
        <sz val="11"/>
        <color theme="1"/>
        <rFont val="楷体"/>
        <charset val="134"/>
      </rPr>
      <t>晋图文源志愿活动，省图志愿活动</t>
    </r>
  </si>
  <si>
    <r>
      <rPr>
        <sz val="11"/>
        <color theme="1"/>
        <rFont val="楷体"/>
        <charset val="134"/>
      </rPr>
      <t>吴丹娜</t>
    </r>
  </si>
  <si>
    <t>20200010301030</t>
  </si>
  <si>
    <r>
      <rPr>
        <sz val="11"/>
        <color theme="1"/>
        <rFont val="楷体"/>
        <charset val="134"/>
      </rPr>
      <t>郝宙阳</t>
    </r>
  </si>
  <si>
    <t>201900105115</t>
  </si>
  <si>
    <r>
      <rPr>
        <sz val="11"/>
        <color theme="1"/>
        <rFont val="楷体"/>
        <charset val="134"/>
      </rPr>
      <t>美化校园，餐厅防疫，善行</t>
    </r>
    <r>
      <rPr>
        <sz val="11"/>
        <color theme="1"/>
        <rFont val="Times New Roman"/>
        <charset val="134"/>
      </rPr>
      <t>100</t>
    </r>
  </si>
  <si>
    <r>
      <rPr>
        <sz val="11"/>
        <color theme="1"/>
        <rFont val="楷体"/>
        <charset val="134"/>
      </rPr>
      <t>李奕雯</t>
    </r>
  </si>
  <si>
    <t>20200010103049</t>
  </si>
  <si>
    <r>
      <rPr>
        <sz val="11"/>
        <color theme="1"/>
        <rFont val="楷体"/>
        <charset val="134"/>
      </rPr>
      <t>省图志愿活动，社会服务志愿活动</t>
    </r>
  </si>
  <si>
    <r>
      <rPr>
        <sz val="11"/>
        <color theme="1"/>
        <rFont val="楷体"/>
        <charset val="134"/>
      </rPr>
      <t>郭梓莹</t>
    </r>
  </si>
  <si>
    <t>201800101025</t>
  </si>
  <si>
    <r>
      <rPr>
        <sz val="11"/>
        <color theme="1"/>
        <rFont val="楷体"/>
        <charset val="134"/>
      </rPr>
      <t>二青会志愿活动，红色精神寻访活动</t>
    </r>
  </si>
  <si>
    <r>
      <rPr>
        <sz val="11"/>
        <color theme="1"/>
        <rFont val="楷体"/>
        <charset val="134"/>
      </rPr>
      <t>常</t>
    </r>
    <r>
      <rPr>
        <sz val="11"/>
        <color theme="1"/>
        <rFont val="Times New Roman"/>
        <charset val="134"/>
      </rPr>
      <t xml:space="preserve">  </t>
    </r>
    <r>
      <rPr>
        <sz val="11"/>
        <color theme="1"/>
        <rFont val="楷体"/>
        <charset val="134"/>
      </rPr>
      <t>莉</t>
    </r>
  </si>
  <si>
    <t>201900101201</t>
  </si>
  <si>
    <r>
      <rPr>
        <sz val="11"/>
        <color theme="1"/>
        <rFont val="楷体"/>
        <charset val="134"/>
      </rPr>
      <t>美化校园，餐厅防疫，省图志愿活动</t>
    </r>
  </si>
  <si>
    <r>
      <rPr>
        <sz val="11"/>
        <color theme="1"/>
        <rFont val="楷体"/>
        <charset val="134"/>
      </rPr>
      <t>赵钰媛</t>
    </r>
  </si>
  <si>
    <t>201800101126</t>
  </si>
  <si>
    <r>
      <rPr>
        <sz val="11"/>
        <color theme="1"/>
        <rFont val="楷体"/>
        <charset val="134"/>
      </rPr>
      <t>山西大学坞城校区创城志愿活动活动</t>
    </r>
  </si>
  <si>
    <r>
      <rPr>
        <sz val="11"/>
        <color theme="1"/>
        <rFont val="楷体"/>
        <charset val="134"/>
      </rPr>
      <t>王</t>
    </r>
    <r>
      <rPr>
        <sz val="11"/>
        <color theme="1"/>
        <rFont val="Times New Roman"/>
        <charset val="134"/>
      </rPr>
      <t xml:space="preserve">  </t>
    </r>
    <r>
      <rPr>
        <sz val="11"/>
        <color theme="1"/>
        <rFont val="楷体"/>
        <charset val="134"/>
      </rPr>
      <t>婕</t>
    </r>
  </si>
  <si>
    <t>201800101069</t>
  </si>
  <si>
    <r>
      <rPr>
        <sz val="11"/>
        <color theme="1"/>
        <rFont val="楷体"/>
        <charset val="134"/>
      </rPr>
      <t>于颂光</t>
    </r>
  </si>
  <si>
    <t>201800101105</t>
  </si>
  <si>
    <r>
      <rPr>
        <sz val="11"/>
        <color theme="1"/>
        <rFont val="楷体"/>
        <charset val="134"/>
      </rPr>
      <t>王张茉</t>
    </r>
  </si>
  <si>
    <t>201800101083</t>
  </si>
  <si>
    <r>
      <rPr>
        <sz val="11"/>
        <color theme="1"/>
        <rFont val="楷体"/>
        <charset val="134"/>
      </rPr>
      <t>山西大学迎接二青会公交站宣传活动</t>
    </r>
  </si>
  <si>
    <r>
      <rPr>
        <sz val="11"/>
        <color theme="1"/>
        <rFont val="楷体"/>
        <charset val="134"/>
      </rPr>
      <t>李梓健</t>
    </r>
  </si>
  <si>
    <t>201800103014</t>
  </si>
  <si>
    <r>
      <rPr>
        <sz val="11"/>
        <color theme="1"/>
        <rFont val="楷体"/>
        <charset val="134"/>
      </rPr>
      <t>新媒体志愿服务，太原南站疫情防控</t>
    </r>
  </si>
  <si>
    <r>
      <rPr>
        <sz val="11"/>
        <color theme="1"/>
        <rFont val="楷体"/>
        <charset val="134"/>
      </rPr>
      <t>张泽琴</t>
    </r>
  </si>
  <si>
    <t>201800101122</t>
  </si>
  <si>
    <r>
      <rPr>
        <sz val="11"/>
        <color theme="1"/>
        <rFont val="楷体"/>
        <charset val="134"/>
      </rPr>
      <t>餐厅防疫，二青会志愿活动，光盘行动</t>
    </r>
  </si>
  <si>
    <r>
      <rPr>
        <sz val="11"/>
        <color theme="1"/>
        <rFont val="楷体"/>
        <charset val="134"/>
      </rPr>
      <t>王</t>
    </r>
    <r>
      <rPr>
        <sz val="11"/>
        <color theme="1"/>
        <rFont val="Times New Roman"/>
        <charset val="134"/>
      </rPr>
      <t xml:space="preserve">  </t>
    </r>
    <r>
      <rPr>
        <sz val="11"/>
        <color theme="1"/>
        <rFont val="楷体"/>
        <charset val="134"/>
      </rPr>
      <t>珏</t>
    </r>
  </si>
  <si>
    <t>201800101070</t>
  </si>
  <si>
    <r>
      <rPr>
        <sz val="11"/>
        <color theme="1"/>
        <rFont val="楷体"/>
        <charset val="134"/>
      </rPr>
      <t>二青会志愿活动，餐厅防疫，社区防疫</t>
    </r>
  </si>
  <si>
    <r>
      <rPr>
        <sz val="11"/>
        <color theme="1"/>
        <rFont val="楷体"/>
        <charset val="134"/>
      </rPr>
      <t>魏祖睫</t>
    </r>
  </si>
  <si>
    <r>
      <rPr>
        <sz val="11"/>
        <color theme="1"/>
        <rFont val="楷体"/>
        <charset val="134"/>
      </rPr>
      <t>山西大学善行义卖活动，街头募捐活动</t>
    </r>
  </si>
  <si>
    <r>
      <rPr>
        <sz val="11"/>
        <color theme="1"/>
        <rFont val="楷体"/>
        <charset val="134"/>
      </rPr>
      <t>谢雨婷</t>
    </r>
  </si>
  <si>
    <t>201800105047</t>
  </si>
  <si>
    <r>
      <rPr>
        <sz val="11"/>
        <color theme="1"/>
        <rFont val="楷体"/>
        <charset val="134"/>
      </rPr>
      <t>山西大学刷树志愿活动，省图志愿活动</t>
    </r>
  </si>
  <si>
    <r>
      <rPr>
        <sz val="11"/>
        <color theme="1"/>
        <rFont val="楷体"/>
        <charset val="134"/>
      </rPr>
      <t>王腾仪</t>
    </r>
  </si>
  <si>
    <t>201800101075</t>
  </si>
  <si>
    <r>
      <rPr>
        <sz val="11"/>
        <color theme="1"/>
        <rFont val="楷体"/>
        <charset val="134"/>
      </rPr>
      <t>疫情防控志愿活动，民歌大赛志愿活动</t>
    </r>
  </si>
  <si>
    <r>
      <rPr>
        <sz val="11"/>
        <color theme="1"/>
        <rFont val="楷体"/>
        <charset val="134"/>
      </rPr>
      <t>张雪婵</t>
    </r>
  </si>
  <si>
    <t>201900101159</t>
  </si>
  <si>
    <r>
      <rPr>
        <sz val="11"/>
        <color theme="1"/>
        <rFont val="楷体"/>
        <charset val="134"/>
      </rPr>
      <t>美化校园，创城志愿活动，</t>
    </r>
    <r>
      <rPr>
        <sz val="11"/>
        <color theme="1"/>
        <rFont val="Times New Roman"/>
        <charset val="134"/>
      </rPr>
      <t xml:space="preserve">
</t>
    </r>
    <r>
      <rPr>
        <sz val="11"/>
        <color theme="1"/>
        <rFont val="楷体"/>
        <charset val="134"/>
      </rPr>
      <t>秋季校园迎新</t>
    </r>
  </si>
  <si>
    <r>
      <rPr>
        <sz val="11"/>
        <color theme="1"/>
        <rFont val="楷体"/>
        <charset val="134"/>
      </rPr>
      <t>柴兴源</t>
    </r>
  </si>
  <si>
    <t>20200010301007</t>
  </si>
  <si>
    <r>
      <rPr>
        <sz val="11"/>
        <color theme="1"/>
        <rFont val="楷体"/>
        <charset val="134"/>
      </rPr>
      <t>艺术类考试志愿服务，</t>
    </r>
    <r>
      <rPr>
        <sz val="11"/>
        <color theme="1"/>
        <rFont val="Times New Roman"/>
        <charset val="134"/>
      </rPr>
      <t xml:space="preserve">
</t>
    </r>
    <r>
      <rPr>
        <sz val="11"/>
        <color theme="1"/>
        <rFont val="楷体"/>
        <charset val="134"/>
      </rPr>
      <t>北家属院志愿活动</t>
    </r>
  </si>
  <si>
    <r>
      <rPr>
        <sz val="11"/>
        <color theme="1"/>
        <rFont val="楷体"/>
        <charset val="134"/>
      </rPr>
      <t>张尚斌</t>
    </r>
  </si>
  <si>
    <t>201900101158</t>
  </si>
  <si>
    <r>
      <rPr>
        <sz val="11"/>
        <color theme="1"/>
        <rFont val="楷体"/>
        <charset val="134"/>
      </rPr>
      <t>餐厅防疫，艺术类考试志愿服务，</t>
    </r>
    <r>
      <rPr>
        <sz val="11"/>
        <color theme="1"/>
        <rFont val="Times New Roman"/>
        <charset val="134"/>
      </rPr>
      <t xml:space="preserve">
</t>
    </r>
    <r>
      <rPr>
        <sz val="11"/>
        <color theme="1"/>
        <rFont val="楷体"/>
        <charset val="134"/>
      </rPr>
      <t>疫情防控</t>
    </r>
  </si>
  <si>
    <r>
      <rPr>
        <sz val="11"/>
        <color theme="1"/>
        <rFont val="楷体"/>
        <charset val="134"/>
      </rPr>
      <t>王</t>
    </r>
    <r>
      <rPr>
        <sz val="11"/>
        <color theme="1"/>
        <rFont val="Times New Roman"/>
        <charset val="134"/>
      </rPr>
      <t xml:space="preserve">  </t>
    </r>
    <r>
      <rPr>
        <sz val="11"/>
        <color theme="1"/>
        <rFont val="楷体"/>
        <charset val="134"/>
      </rPr>
      <t>磊</t>
    </r>
  </si>
  <si>
    <t>201900103125</t>
  </si>
  <si>
    <r>
      <rPr>
        <sz val="11"/>
        <color theme="1"/>
        <rFont val="楷体"/>
        <charset val="134"/>
      </rPr>
      <t>疫情防控志愿活动，</t>
    </r>
    <r>
      <rPr>
        <sz val="11"/>
        <color theme="1"/>
        <rFont val="Times New Roman"/>
        <charset val="134"/>
      </rPr>
      <t xml:space="preserve">
</t>
    </r>
    <r>
      <rPr>
        <sz val="11"/>
        <color theme="1"/>
        <rFont val="楷体"/>
        <charset val="134"/>
      </rPr>
      <t>全员核酸检测志愿活动</t>
    </r>
  </si>
  <si>
    <r>
      <rPr>
        <sz val="11"/>
        <color theme="1"/>
        <rFont val="楷体"/>
        <charset val="134"/>
      </rPr>
      <t>张溢清</t>
    </r>
  </si>
  <si>
    <t>201800105056</t>
  </si>
  <si>
    <r>
      <rPr>
        <sz val="11"/>
        <color theme="1"/>
        <rFont val="楷体"/>
        <charset val="134"/>
      </rPr>
      <t>美化校园，创城志愿活动，</t>
    </r>
    <r>
      <rPr>
        <sz val="11"/>
        <color theme="1"/>
        <rFont val="Times New Roman"/>
        <charset val="134"/>
      </rPr>
      <t xml:space="preserve">
</t>
    </r>
    <r>
      <rPr>
        <sz val="11"/>
        <color theme="1"/>
        <rFont val="楷体"/>
        <charset val="134"/>
      </rPr>
      <t>餐厅防疫志愿活动</t>
    </r>
  </si>
  <si>
    <r>
      <rPr>
        <sz val="11"/>
        <color theme="1"/>
        <rFont val="楷体"/>
        <charset val="134"/>
      </rPr>
      <t>张怡宁</t>
    </r>
  </si>
  <si>
    <t>201900101163</t>
  </si>
  <si>
    <r>
      <rPr>
        <sz val="11"/>
        <color theme="1"/>
        <rFont val="楷体"/>
        <charset val="134"/>
      </rPr>
      <t>美化校园，创城志愿活动，</t>
    </r>
    <r>
      <rPr>
        <sz val="11"/>
        <color theme="1"/>
        <rFont val="Times New Roman"/>
        <charset val="134"/>
      </rPr>
      <t xml:space="preserve">
</t>
    </r>
    <r>
      <rPr>
        <sz val="11"/>
        <color theme="1"/>
        <rFont val="楷体"/>
        <charset val="134"/>
      </rPr>
      <t>省图志愿活动活动</t>
    </r>
  </si>
  <si>
    <r>
      <rPr>
        <sz val="11"/>
        <color theme="1"/>
        <rFont val="楷体"/>
        <charset val="134"/>
      </rPr>
      <t>邹书予</t>
    </r>
  </si>
  <si>
    <t>201800105060</t>
  </si>
  <si>
    <r>
      <rPr>
        <sz val="11"/>
        <color theme="1"/>
        <rFont val="楷体"/>
        <charset val="134"/>
      </rPr>
      <t>二青会志愿活动，红色精神寻访活动，</t>
    </r>
    <r>
      <rPr>
        <sz val="11"/>
        <color theme="1"/>
        <rFont val="Times New Roman"/>
        <charset val="134"/>
      </rPr>
      <t xml:space="preserve">
</t>
    </r>
    <r>
      <rPr>
        <sz val="11"/>
        <color theme="1"/>
        <rFont val="楷体"/>
        <charset val="134"/>
      </rPr>
      <t>美化校园</t>
    </r>
  </si>
  <si>
    <r>
      <rPr>
        <sz val="11"/>
        <color theme="1"/>
        <rFont val="楷体"/>
        <charset val="134"/>
      </rPr>
      <t>张乃麒</t>
    </r>
  </si>
  <si>
    <t>20200010103023</t>
  </si>
  <si>
    <r>
      <rPr>
        <sz val="11"/>
        <color theme="1"/>
        <rFont val="楷体"/>
        <charset val="134"/>
      </rPr>
      <t>防艾志愿活动，餐厅防疫志愿活动，</t>
    </r>
    <r>
      <rPr>
        <sz val="11"/>
        <color theme="1"/>
        <rFont val="Times New Roman"/>
        <charset val="134"/>
      </rPr>
      <t xml:space="preserve">
</t>
    </r>
    <r>
      <rPr>
        <sz val="11"/>
        <color theme="1"/>
        <rFont val="楷体"/>
        <charset val="134"/>
      </rPr>
      <t>社区疫情防控</t>
    </r>
  </si>
  <si>
    <r>
      <rPr>
        <sz val="11"/>
        <color theme="1"/>
        <rFont val="楷体"/>
        <charset val="134"/>
      </rPr>
      <t>郭雨天</t>
    </r>
  </si>
  <si>
    <t>201900101211</t>
  </si>
  <si>
    <r>
      <rPr>
        <sz val="11"/>
        <color theme="1"/>
        <rFont val="楷体"/>
        <charset val="134"/>
      </rPr>
      <t>美化校园，防艾志愿活动，餐厅防疫，</t>
    </r>
    <r>
      <rPr>
        <sz val="11"/>
        <color theme="1"/>
        <rFont val="Times New Roman"/>
        <charset val="134"/>
      </rPr>
      <t xml:space="preserve">
</t>
    </r>
    <r>
      <rPr>
        <sz val="11"/>
        <color theme="1"/>
        <rFont val="楷体"/>
        <charset val="134"/>
      </rPr>
      <t>省图志愿活动</t>
    </r>
  </si>
  <si>
    <r>
      <rPr>
        <sz val="11"/>
        <color theme="1"/>
        <rFont val="楷体"/>
        <charset val="134"/>
      </rPr>
      <t>张蓝月</t>
    </r>
  </si>
  <si>
    <t>201800101112</t>
  </si>
  <si>
    <r>
      <rPr>
        <sz val="11"/>
        <color theme="1"/>
        <rFont val="楷体"/>
        <charset val="134"/>
      </rPr>
      <t>二青会志愿活动，博物馆寒假志愿活动，</t>
    </r>
    <r>
      <rPr>
        <sz val="11"/>
        <color theme="1"/>
        <rFont val="Times New Roman"/>
        <charset val="134"/>
      </rPr>
      <t xml:space="preserve">
</t>
    </r>
    <r>
      <rPr>
        <sz val="11"/>
        <color theme="1"/>
        <rFont val="楷体"/>
        <charset val="134"/>
      </rPr>
      <t>尧都志愿活动</t>
    </r>
  </si>
  <si>
    <r>
      <rPr>
        <sz val="11"/>
        <color theme="1"/>
        <rFont val="楷体"/>
        <charset val="134"/>
      </rPr>
      <t>李俞进</t>
    </r>
  </si>
  <si>
    <t>201900101125</t>
  </si>
  <si>
    <r>
      <rPr>
        <sz val="11"/>
        <color theme="1"/>
        <rFont val="楷体"/>
        <charset val="134"/>
      </rPr>
      <t>青年联谊活动，临县志愿活动活动，</t>
    </r>
    <r>
      <rPr>
        <sz val="11"/>
        <color theme="1"/>
        <rFont val="Times New Roman"/>
        <charset val="134"/>
      </rPr>
      <t xml:space="preserve">
</t>
    </r>
    <r>
      <rPr>
        <sz val="11"/>
        <color theme="1"/>
        <rFont val="楷体"/>
        <charset val="134"/>
      </rPr>
      <t>省图志愿活动活动</t>
    </r>
  </si>
  <si>
    <r>
      <rPr>
        <sz val="11"/>
        <color theme="1"/>
        <rFont val="楷体"/>
        <charset val="134"/>
      </rPr>
      <t>郑</t>
    </r>
    <r>
      <rPr>
        <sz val="11"/>
        <color theme="1"/>
        <rFont val="Times New Roman"/>
        <charset val="134"/>
      </rPr>
      <t xml:space="preserve">  </t>
    </r>
    <r>
      <rPr>
        <sz val="11"/>
        <color theme="1"/>
        <rFont val="楷体"/>
        <charset val="134"/>
      </rPr>
      <t>越</t>
    </r>
  </si>
  <si>
    <t>201800103040</t>
  </si>
  <si>
    <r>
      <rPr>
        <sz val="11"/>
        <color theme="1"/>
        <rFont val="楷体"/>
        <charset val="134"/>
      </rPr>
      <t>巡河护河行动，浓情腊八志愿活动，</t>
    </r>
    <r>
      <rPr>
        <sz val="11"/>
        <color theme="1"/>
        <rFont val="Times New Roman"/>
        <charset val="134"/>
      </rPr>
      <t xml:space="preserve">
</t>
    </r>
    <r>
      <rPr>
        <sz val="11"/>
        <color theme="1"/>
        <rFont val="楷体"/>
        <charset val="134"/>
      </rPr>
      <t>疫情防控，二青会</t>
    </r>
  </si>
  <si>
    <r>
      <rPr>
        <sz val="11"/>
        <color theme="1"/>
        <rFont val="楷体"/>
        <charset val="134"/>
      </rPr>
      <t>张</t>
    </r>
    <r>
      <rPr>
        <sz val="11"/>
        <color theme="1"/>
        <rFont val="Times New Roman"/>
        <charset val="134"/>
      </rPr>
      <t xml:space="preserve">  </t>
    </r>
    <r>
      <rPr>
        <sz val="11"/>
        <color theme="1"/>
        <rFont val="楷体"/>
        <charset val="134"/>
      </rPr>
      <t>晶</t>
    </r>
  </si>
  <si>
    <t>201800101111</t>
  </si>
  <si>
    <r>
      <rPr>
        <sz val="11"/>
        <color theme="1"/>
        <rFont val="楷体"/>
        <charset val="134"/>
      </rPr>
      <t>山西大学坞城校区创城志愿活动活动，</t>
    </r>
    <r>
      <rPr>
        <sz val="11"/>
        <color theme="1"/>
        <rFont val="Times New Roman"/>
        <charset val="134"/>
      </rPr>
      <t xml:space="preserve">
</t>
    </r>
    <r>
      <rPr>
        <sz val="11"/>
        <color theme="1"/>
        <rFont val="楷体"/>
        <charset val="134"/>
      </rPr>
      <t>餐厅防疫志愿活动</t>
    </r>
  </si>
  <si>
    <r>
      <rPr>
        <sz val="11"/>
        <color theme="1"/>
        <rFont val="楷体"/>
        <charset val="134"/>
      </rPr>
      <t>宋亚轩</t>
    </r>
  </si>
  <si>
    <r>
      <rPr>
        <sz val="11"/>
        <color theme="1"/>
        <rFont val="楷体"/>
        <charset val="134"/>
      </rPr>
      <t>青辩赛决赛，研究生学术五分钟，</t>
    </r>
    <r>
      <rPr>
        <sz val="11"/>
        <color theme="1"/>
        <rFont val="Times New Roman"/>
        <charset val="134"/>
      </rPr>
      <t xml:space="preserve">
</t>
    </r>
    <r>
      <rPr>
        <sz val="11"/>
        <color theme="1"/>
        <rFont val="楷体"/>
        <charset val="134"/>
      </rPr>
      <t>学雷锋活动，生科院志愿活动</t>
    </r>
  </si>
  <si>
    <r>
      <rPr>
        <sz val="11"/>
        <color theme="1"/>
        <rFont val="楷体"/>
        <charset val="134"/>
      </rPr>
      <t>张靖琳</t>
    </r>
  </si>
  <si>
    <t>20200010103022</t>
  </si>
  <si>
    <r>
      <rPr>
        <sz val="11"/>
        <color theme="1"/>
        <rFont val="楷体"/>
        <charset val="134"/>
      </rPr>
      <t>防艾志愿活动，餐厅防疫志愿活动，</t>
    </r>
    <r>
      <rPr>
        <sz val="11"/>
        <color theme="1"/>
        <rFont val="Times New Roman"/>
        <charset val="134"/>
      </rPr>
      <t xml:space="preserve">
</t>
    </r>
    <r>
      <rPr>
        <sz val="11"/>
        <color theme="1"/>
        <rFont val="楷体"/>
        <charset val="134"/>
      </rPr>
      <t>青辩赛决赛，生科院志愿活动</t>
    </r>
  </si>
  <si>
    <r>
      <rPr>
        <sz val="11"/>
        <color theme="1"/>
        <rFont val="楷体"/>
        <charset val="134"/>
      </rPr>
      <t>王</t>
    </r>
    <r>
      <rPr>
        <sz val="11"/>
        <color theme="1"/>
        <rFont val="Times New Roman"/>
        <charset val="134"/>
      </rPr>
      <t xml:space="preserve">  </t>
    </r>
    <r>
      <rPr>
        <sz val="11"/>
        <color theme="1"/>
        <rFont val="楷体"/>
        <charset val="134"/>
      </rPr>
      <t>蔚</t>
    </r>
  </si>
  <si>
    <t>201800101076</t>
  </si>
  <si>
    <r>
      <rPr>
        <sz val="11"/>
        <color theme="1"/>
        <rFont val="楷体"/>
        <charset val="134"/>
      </rPr>
      <t>美化校园，二青会志愿活动，</t>
    </r>
    <r>
      <rPr>
        <sz val="11"/>
        <color theme="1"/>
        <rFont val="Times New Roman"/>
        <charset val="134"/>
      </rPr>
      <t xml:space="preserve">
</t>
    </r>
    <r>
      <rPr>
        <sz val="11"/>
        <color theme="1"/>
        <rFont val="楷体"/>
        <charset val="134"/>
      </rPr>
      <t>青运会志愿活动，红色精神志愿活动活动</t>
    </r>
  </si>
  <si>
    <r>
      <rPr>
        <sz val="11"/>
        <color theme="1"/>
        <rFont val="楷体"/>
        <charset val="134"/>
      </rPr>
      <t>任一冉</t>
    </r>
  </si>
  <si>
    <t>201900105139</t>
  </si>
  <si>
    <r>
      <rPr>
        <sz val="11"/>
        <color theme="1"/>
        <rFont val="楷体"/>
        <charset val="134"/>
      </rPr>
      <t>省图志愿活动，餐厅疫情防控，</t>
    </r>
    <r>
      <rPr>
        <sz val="11"/>
        <color theme="1"/>
        <rFont val="Times New Roman"/>
        <charset val="134"/>
      </rPr>
      <t xml:space="preserve">
</t>
    </r>
    <r>
      <rPr>
        <sz val="11"/>
        <color theme="1"/>
        <rFont val="楷体"/>
        <charset val="134"/>
      </rPr>
      <t>创城志愿活动，</t>
    </r>
    <r>
      <rPr>
        <sz val="11"/>
        <color theme="1"/>
        <rFont val="Times New Roman"/>
        <charset val="134"/>
      </rPr>
      <t>“</t>
    </r>
    <r>
      <rPr>
        <sz val="11"/>
        <color theme="1"/>
        <rFont val="楷体"/>
        <charset val="134"/>
      </rPr>
      <t>光盘行动</t>
    </r>
    <r>
      <rPr>
        <sz val="11"/>
        <color theme="1"/>
        <rFont val="Times New Roman"/>
        <charset val="134"/>
      </rPr>
      <t>”</t>
    </r>
    <r>
      <rPr>
        <sz val="11"/>
        <color theme="1"/>
        <rFont val="楷体"/>
        <charset val="134"/>
      </rPr>
      <t>志愿活动</t>
    </r>
  </si>
  <si>
    <r>
      <rPr>
        <sz val="11"/>
        <color theme="1"/>
        <rFont val="楷体"/>
        <charset val="134"/>
      </rPr>
      <t>白</t>
    </r>
    <r>
      <rPr>
        <sz val="11"/>
        <color theme="1"/>
        <rFont val="Times New Roman"/>
        <charset val="134"/>
      </rPr>
      <t xml:space="preserve">  </t>
    </r>
    <r>
      <rPr>
        <sz val="11"/>
        <color theme="1"/>
        <rFont val="楷体"/>
        <charset val="134"/>
      </rPr>
      <t>澜</t>
    </r>
  </si>
  <si>
    <t>201800105001</t>
  </si>
  <si>
    <r>
      <rPr>
        <sz val="11"/>
        <color theme="1"/>
        <rFont val="楷体"/>
        <charset val="134"/>
      </rPr>
      <t>山西大学刷树志愿活动，美化校园</t>
    </r>
    <r>
      <rPr>
        <sz val="11"/>
        <color theme="1"/>
        <rFont val="Times New Roman"/>
        <charset val="134"/>
      </rPr>
      <t xml:space="preserve"> </t>
    </r>
    <r>
      <rPr>
        <sz val="11"/>
        <color theme="1"/>
        <rFont val="楷体"/>
        <charset val="134"/>
      </rPr>
      <t>，</t>
    </r>
    <r>
      <rPr>
        <sz val="11"/>
        <color theme="1"/>
        <rFont val="Times New Roman"/>
        <charset val="134"/>
      </rPr>
      <t xml:space="preserve">
</t>
    </r>
    <r>
      <rPr>
        <sz val="11"/>
        <color theme="1"/>
        <rFont val="楷体"/>
        <charset val="134"/>
      </rPr>
      <t>晋图文源志愿活动，防艾志愿活动</t>
    </r>
  </si>
  <si>
    <r>
      <rPr>
        <sz val="11"/>
        <color theme="1"/>
        <rFont val="楷体"/>
        <charset val="134"/>
      </rPr>
      <t>武俞岑</t>
    </r>
  </si>
  <si>
    <t>201800101090</t>
  </si>
  <si>
    <r>
      <rPr>
        <sz val="11"/>
        <color theme="1"/>
        <rFont val="楷体"/>
        <charset val="134"/>
      </rPr>
      <t>省图志愿活动，晋图文源志愿活动，</t>
    </r>
    <r>
      <rPr>
        <sz val="11"/>
        <color theme="1"/>
        <rFont val="Times New Roman"/>
        <charset val="134"/>
      </rPr>
      <t xml:space="preserve">
</t>
    </r>
    <r>
      <rPr>
        <sz val="11"/>
        <color theme="1"/>
        <rFont val="楷体"/>
        <charset val="134"/>
      </rPr>
      <t>一对一志愿活动辅导，二青会，</t>
    </r>
    <r>
      <rPr>
        <sz val="11"/>
        <color theme="1"/>
        <rFont val="Times New Roman"/>
        <charset val="134"/>
      </rPr>
      <t xml:space="preserve">
</t>
    </r>
    <r>
      <rPr>
        <sz val="11"/>
        <color theme="1"/>
        <rFont val="楷体"/>
        <charset val="134"/>
      </rPr>
      <t>礼仪志愿活动培训</t>
    </r>
  </si>
  <si>
    <r>
      <rPr>
        <sz val="11"/>
        <color theme="1"/>
        <rFont val="楷体"/>
        <charset val="134"/>
      </rPr>
      <t>李</t>
    </r>
    <r>
      <rPr>
        <sz val="11"/>
        <color theme="1"/>
        <rFont val="Times New Roman"/>
        <charset val="134"/>
      </rPr>
      <t xml:space="preserve">  </t>
    </r>
    <r>
      <rPr>
        <sz val="11"/>
        <color theme="1"/>
        <rFont val="楷体"/>
        <charset val="134"/>
      </rPr>
      <t>雪</t>
    </r>
  </si>
  <si>
    <t>201800101044</t>
  </si>
  <si>
    <r>
      <rPr>
        <sz val="11"/>
        <color theme="1"/>
        <rFont val="楷体"/>
        <charset val="134"/>
      </rPr>
      <t>二青会志愿活动，餐厅防疫志愿活动，</t>
    </r>
    <r>
      <rPr>
        <sz val="11"/>
        <color theme="1"/>
        <rFont val="Times New Roman"/>
        <charset val="134"/>
      </rPr>
      <t xml:space="preserve">
</t>
    </r>
    <r>
      <rPr>
        <sz val="11"/>
        <color theme="1"/>
        <rFont val="楷体"/>
        <charset val="134"/>
      </rPr>
      <t>光盘行动，省图志愿活动，</t>
    </r>
    <r>
      <rPr>
        <sz val="11"/>
        <color theme="1"/>
        <rFont val="Times New Roman"/>
        <charset val="134"/>
      </rPr>
      <t xml:space="preserve">
</t>
    </r>
    <r>
      <rPr>
        <sz val="11"/>
        <color theme="1"/>
        <rFont val="楷体"/>
        <charset val="134"/>
      </rPr>
      <t>心予康复院志愿活动，防艾宣传</t>
    </r>
  </si>
  <si>
    <t>历史文化学院志愿服务时长汇总表</t>
  </si>
  <si>
    <r>
      <rPr>
        <sz val="11"/>
        <color theme="1"/>
        <rFont val="楷体"/>
        <charset val="134"/>
      </rPr>
      <t>郝曼玉</t>
    </r>
  </si>
  <si>
    <t>201900201114</t>
  </si>
  <si>
    <r>
      <rPr>
        <sz val="11"/>
        <color theme="1"/>
        <rFont val="楷体"/>
        <charset val="134"/>
      </rPr>
      <t>防疫志愿服务</t>
    </r>
  </si>
  <si>
    <r>
      <rPr>
        <sz val="11"/>
        <color theme="1"/>
        <rFont val="楷体"/>
        <charset val="134"/>
      </rPr>
      <t>黄文心</t>
    </r>
  </si>
  <si>
    <t>201800202018</t>
  </si>
  <si>
    <r>
      <rPr>
        <sz val="11"/>
        <color theme="1"/>
        <rFont val="楷体"/>
        <charset val="134"/>
      </rPr>
      <t>青运村志愿活动</t>
    </r>
  </si>
  <si>
    <r>
      <rPr>
        <sz val="11"/>
        <color theme="1"/>
        <rFont val="楷体"/>
        <charset val="134"/>
      </rPr>
      <t>韩</t>
    </r>
    <r>
      <rPr>
        <sz val="11"/>
        <color theme="1"/>
        <rFont val="Times New Roman"/>
        <charset val="134"/>
      </rPr>
      <t xml:space="preserve">   </t>
    </r>
    <r>
      <rPr>
        <sz val="11"/>
        <color theme="1"/>
        <rFont val="楷体"/>
        <charset val="134"/>
      </rPr>
      <t>彤</t>
    </r>
  </si>
  <si>
    <t>20200020201003</t>
  </si>
  <si>
    <r>
      <rPr>
        <sz val="11"/>
        <color theme="1"/>
        <rFont val="Times New Roman"/>
        <charset val="134"/>
      </rPr>
      <t>“</t>
    </r>
    <r>
      <rPr>
        <sz val="11"/>
        <color theme="1"/>
        <rFont val="楷体"/>
        <charset val="134"/>
      </rPr>
      <t>文明校园</t>
    </r>
    <r>
      <rPr>
        <sz val="11"/>
        <color theme="1"/>
        <rFont val="Times New Roman"/>
        <charset val="134"/>
      </rPr>
      <t>”</t>
    </r>
    <r>
      <rPr>
        <sz val="11"/>
        <color theme="1"/>
        <rFont val="楷体"/>
        <charset val="134"/>
      </rPr>
      <t>系列活动</t>
    </r>
  </si>
  <si>
    <r>
      <rPr>
        <sz val="11"/>
        <color theme="1"/>
        <rFont val="楷体"/>
        <charset val="134"/>
      </rPr>
      <t>郭宏伟</t>
    </r>
  </si>
  <si>
    <t>201900201110</t>
  </si>
  <si>
    <r>
      <rPr>
        <sz val="11"/>
        <color theme="1"/>
        <rFont val="楷体"/>
        <charset val="134"/>
      </rPr>
      <t>防艾校内宣传志愿活动</t>
    </r>
  </si>
  <si>
    <r>
      <rPr>
        <sz val="11"/>
        <color theme="1"/>
        <rFont val="楷体"/>
        <charset val="134"/>
      </rPr>
      <t>敬雯媛</t>
    </r>
  </si>
  <si>
    <t>201800201014</t>
  </si>
  <si>
    <r>
      <rPr>
        <sz val="11"/>
        <color theme="1"/>
        <rFont val="楷体"/>
        <charset val="134"/>
      </rPr>
      <t>绵阳市博物馆志愿活动</t>
    </r>
  </si>
  <si>
    <r>
      <rPr>
        <sz val="11"/>
        <color theme="1"/>
        <rFont val="楷体"/>
        <charset val="134"/>
      </rPr>
      <t>张晖梅</t>
    </r>
  </si>
  <si>
    <t>20200020201014</t>
  </si>
  <si>
    <r>
      <rPr>
        <sz val="11"/>
        <color theme="1"/>
        <rFont val="楷体"/>
        <charset val="134"/>
      </rPr>
      <t>疫情防控志愿服务活动</t>
    </r>
  </si>
  <si>
    <r>
      <rPr>
        <sz val="11"/>
        <color theme="1"/>
        <rFont val="楷体"/>
        <charset val="134"/>
      </rPr>
      <t>钟薪颖</t>
    </r>
  </si>
  <si>
    <t>20200020102017</t>
  </si>
  <si>
    <r>
      <rPr>
        <sz val="11"/>
        <color theme="1"/>
        <rFont val="楷体"/>
        <charset val="134"/>
      </rPr>
      <t>第六次线上</t>
    </r>
    <r>
      <rPr>
        <sz val="11"/>
        <color theme="1"/>
        <rFont val="Times New Roman"/>
        <charset val="134"/>
      </rPr>
      <t>“</t>
    </r>
    <r>
      <rPr>
        <sz val="11"/>
        <color theme="1"/>
        <rFont val="楷体"/>
        <charset val="134"/>
      </rPr>
      <t>知</t>
    </r>
    <r>
      <rPr>
        <sz val="11"/>
        <color theme="1"/>
        <rFont val="Times New Roman"/>
        <charset val="134"/>
      </rPr>
      <t>”</t>
    </r>
    <r>
      <rPr>
        <sz val="11"/>
        <color theme="1"/>
        <rFont val="楷体"/>
        <charset val="134"/>
      </rPr>
      <t>教活动</t>
    </r>
  </si>
  <si>
    <r>
      <rPr>
        <sz val="11"/>
        <color theme="1"/>
        <rFont val="楷体"/>
        <charset val="134"/>
      </rPr>
      <t>王</t>
    </r>
    <r>
      <rPr>
        <sz val="11"/>
        <color theme="1"/>
        <rFont val="Times New Roman"/>
        <charset val="134"/>
      </rPr>
      <t xml:space="preserve">    </t>
    </r>
    <r>
      <rPr>
        <sz val="11"/>
        <color theme="1"/>
        <rFont val="楷体"/>
        <charset val="134"/>
      </rPr>
      <t>颖</t>
    </r>
  </si>
  <si>
    <t>20200020301007</t>
  </si>
  <si>
    <r>
      <rPr>
        <sz val="11"/>
        <color theme="1"/>
        <rFont val="Times New Roman"/>
        <charset val="134"/>
      </rPr>
      <t>“</t>
    </r>
    <r>
      <rPr>
        <sz val="11"/>
        <color theme="1"/>
        <rFont val="楷体"/>
        <charset val="134"/>
      </rPr>
      <t>光盘行动</t>
    </r>
    <r>
      <rPr>
        <sz val="11"/>
        <color theme="1"/>
        <rFont val="Times New Roman"/>
        <charset val="134"/>
      </rPr>
      <t>”</t>
    </r>
    <r>
      <rPr>
        <sz val="11"/>
        <color theme="1"/>
        <rFont val="楷体"/>
        <charset val="134"/>
      </rPr>
      <t>餐厅志愿活动</t>
    </r>
  </si>
  <si>
    <r>
      <rPr>
        <sz val="11"/>
        <color theme="1"/>
        <rFont val="楷体"/>
        <charset val="134"/>
      </rPr>
      <t>杨一航</t>
    </r>
  </si>
  <si>
    <t>20200020101029</t>
  </si>
  <si>
    <r>
      <rPr>
        <sz val="11"/>
        <color theme="1"/>
        <rFont val="楷体"/>
        <charset val="134"/>
      </rPr>
      <t>赵雅斐</t>
    </r>
  </si>
  <si>
    <t>20200020201016</t>
  </si>
  <si>
    <r>
      <rPr>
        <sz val="11"/>
        <color theme="1"/>
        <rFont val="楷体"/>
        <charset val="134"/>
      </rPr>
      <t>严</t>
    </r>
    <r>
      <rPr>
        <sz val="11"/>
        <color theme="1"/>
        <rFont val="Times New Roman"/>
        <charset val="134"/>
      </rPr>
      <t xml:space="preserve">    </t>
    </r>
    <r>
      <rPr>
        <sz val="11"/>
        <color theme="1"/>
        <rFont val="楷体"/>
        <charset val="134"/>
      </rPr>
      <t>峰</t>
    </r>
  </si>
  <si>
    <t>201900201145</t>
  </si>
  <si>
    <r>
      <rPr>
        <sz val="11"/>
        <color theme="1"/>
        <rFont val="楷体"/>
        <charset val="134"/>
      </rPr>
      <t>韩聪慧</t>
    </r>
  </si>
  <si>
    <t>20200020101008</t>
  </si>
  <si>
    <r>
      <rPr>
        <sz val="11"/>
        <color theme="1"/>
        <rFont val="楷体"/>
        <charset val="134"/>
      </rPr>
      <t>王继婕</t>
    </r>
  </si>
  <si>
    <t>20200020101005</t>
  </si>
  <si>
    <r>
      <rPr>
        <sz val="11"/>
        <color theme="1"/>
        <rFont val="楷体"/>
        <charset val="134"/>
      </rPr>
      <t>宋佳桧</t>
    </r>
  </si>
  <si>
    <t>20200020201023</t>
  </si>
  <si>
    <r>
      <rPr>
        <sz val="11"/>
        <color theme="1"/>
        <rFont val="楷体"/>
        <charset val="134"/>
      </rPr>
      <t>高佳荷</t>
    </r>
  </si>
  <si>
    <t>20200020201019</t>
  </si>
  <si>
    <r>
      <rPr>
        <sz val="11"/>
        <color theme="1"/>
        <rFont val="楷体"/>
        <charset val="134"/>
      </rPr>
      <t>张志羽</t>
    </r>
  </si>
  <si>
    <t>201920408037</t>
  </si>
  <si>
    <r>
      <rPr>
        <sz val="11"/>
        <color theme="1"/>
        <rFont val="楷体"/>
        <charset val="134"/>
      </rPr>
      <t>山西大学餐厅防疫志愿活动</t>
    </r>
  </si>
  <si>
    <r>
      <rPr>
        <sz val="11"/>
        <color theme="1"/>
        <rFont val="楷体"/>
        <charset val="134"/>
      </rPr>
      <t>裴艳萍</t>
    </r>
  </si>
  <si>
    <t>201920408019</t>
  </si>
  <si>
    <r>
      <rPr>
        <sz val="11"/>
        <color theme="1"/>
        <rFont val="楷体"/>
        <charset val="134"/>
      </rPr>
      <t>刘瀚廷</t>
    </r>
  </si>
  <si>
    <t>201800201026</t>
  </si>
  <si>
    <r>
      <rPr>
        <sz val="11"/>
        <color theme="1"/>
        <rFont val="楷体"/>
        <charset val="134"/>
      </rPr>
      <t>张</t>
    </r>
    <r>
      <rPr>
        <sz val="11"/>
        <color theme="1"/>
        <rFont val="Times New Roman"/>
        <charset val="134"/>
      </rPr>
      <t xml:space="preserve">    </t>
    </r>
    <r>
      <rPr>
        <sz val="11"/>
        <color theme="1"/>
        <rFont val="楷体"/>
        <charset val="134"/>
      </rPr>
      <t>凯</t>
    </r>
  </si>
  <si>
    <t>201920405005</t>
  </si>
  <si>
    <r>
      <rPr>
        <sz val="11"/>
        <color theme="1"/>
        <rFont val="楷体"/>
        <charset val="134"/>
      </rPr>
      <t>梁</t>
    </r>
    <r>
      <rPr>
        <sz val="11"/>
        <color theme="1"/>
        <rFont val="Times New Roman"/>
        <charset val="134"/>
      </rPr>
      <t xml:space="preserve">    </t>
    </r>
    <r>
      <rPr>
        <sz val="11"/>
        <color theme="1"/>
        <rFont val="楷体"/>
        <charset val="134"/>
      </rPr>
      <t>伟</t>
    </r>
  </si>
  <si>
    <t>201920408014</t>
  </si>
  <si>
    <r>
      <rPr>
        <sz val="11"/>
        <color theme="1"/>
        <rFont val="楷体"/>
        <charset val="134"/>
      </rPr>
      <t>王彬馨</t>
    </r>
  </si>
  <si>
    <t>201920408024</t>
  </si>
  <si>
    <r>
      <rPr>
        <sz val="11"/>
        <color theme="1"/>
        <rFont val="楷体"/>
        <charset val="134"/>
      </rPr>
      <t>刘</t>
    </r>
    <r>
      <rPr>
        <sz val="11"/>
        <color theme="1"/>
        <rFont val="Times New Roman"/>
        <charset val="134"/>
      </rPr>
      <t xml:space="preserve">    </t>
    </r>
    <r>
      <rPr>
        <sz val="11"/>
        <color theme="1"/>
        <rFont val="楷体"/>
        <charset val="134"/>
      </rPr>
      <t>珊</t>
    </r>
  </si>
  <si>
    <t>201920408015</t>
  </si>
  <si>
    <r>
      <rPr>
        <sz val="11"/>
        <color theme="1"/>
        <rFont val="楷体"/>
        <charset val="134"/>
      </rPr>
      <t>张</t>
    </r>
    <r>
      <rPr>
        <sz val="11"/>
        <color theme="1"/>
        <rFont val="Times New Roman"/>
        <charset val="134"/>
      </rPr>
      <t xml:space="preserve">    </t>
    </r>
    <r>
      <rPr>
        <sz val="11"/>
        <color theme="1"/>
        <rFont val="楷体"/>
        <charset val="134"/>
      </rPr>
      <t>涛</t>
    </r>
  </si>
  <si>
    <t>201920411031</t>
  </si>
  <si>
    <r>
      <rPr>
        <sz val="11"/>
        <color theme="1"/>
        <rFont val="楷体"/>
        <charset val="134"/>
      </rPr>
      <t>王海旭</t>
    </r>
  </si>
  <si>
    <t>201920408025</t>
  </si>
  <si>
    <r>
      <rPr>
        <sz val="11"/>
        <color theme="1"/>
        <rFont val="楷体"/>
        <charset val="134"/>
      </rPr>
      <t>张</t>
    </r>
    <r>
      <rPr>
        <sz val="11"/>
        <color theme="1"/>
        <rFont val="Times New Roman"/>
        <charset val="134"/>
      </rPr>
      <t xml:space="preserve">    </t>
    </r>
    <r>
      <rPr>
        <sz val="11"/>
        <color theme="1"/>
        <rFont val="楷体"/>
        <charset val="134"/>
      </rPr>
      <t>肖</t>
    </r>
  </si>
  <si>
    <t>201920408036</t>
  </si>
  <si>
    <r>
      <rPr>
        <sz val="11"/>
        <color theme="1"/>
        <rFont val="楷体"/>
        <charset val="134"/>
      </rPr>
      <t>肖秋雨</t>
    </r>
  </si>
  <si>
    <t>201920408028</t>
  </si>
  <si>
    <r>
      <rPr>
        <sz val="11"/>
        <color theme="1"/>
        <rFont val="楷体"/>
        <charset val="134"/>
      </rPr>
      <t>袁宇汉</t>
    </r>
  </si>
  <si>
    <t>201900201150</t>
  </si>
  <si>
    <r>
      <rPr>
        <sz val="11"/>
        <color theme="1"/>
        <rFont val="楷体"/>
        <charset val="134"/>
      </rPr>
      <t>长春市第二轮核酸检测服务</t>
    </r>
  </si>
  <si>
    <r>
      <rPr>
        <sz val="11"/>
        <color theme="1"/>
        <rFont val="楷体"/>
        <charset val="134"/>
      </rPr>
      <t>孙</t>
    </r>
    <r>
      <rPr>
        <sz val="11"/>
        <color theme="1"/>
        <rFont val="Times New Roman"/>
        <charset val="134"/>
      </rPr>
      <t xml:space="preserve">    </t>
    </r>
    <r>
      <rPr>
        <sz val="11"/>
        <color theme="1"/>
        <rFont val="楷体"/>
        <charset val="134"/>
      </rPr>
      <t>杰</t>
    </r>
  </si>
  <si>
    <t>201800203020</t>
  </si>
  <si>
    <r>
      <rPr>
        <sz val="11"/>
        <color theme="1"/>
        <rFont val="楷体"/>
        <charset val="134"/>
      </rPr>
      <t>太原解放纪念馆志愿服务活动</t>
    </r>
  </si>
  <si>
    <r>
      <rPr>
        <sz val="11"/>
        <color theme="1"/>
        <rFont val="楷体"/>
        <charset val="134"/>
      </rPr>
      <t>白如镜</t>
    </r>
  </si>
  <si>
    <t>201910411001</t>
  </si>
  <si>
    <r>
      <rPr>
        <sz val="11"/>
        <color theme="1"/>
        <rFont val="楷体"/>
        <charset val="134"/>
      </rPr>
      <t>山西大学坞城校区创城志愿活动</t>
    </r>
  </si>
  <si>
    <r>
      <rPr>
        <sz val="11"/>
        <color theme="1"/>
        <rFont val="楷体"/>
        <charset val="134"/>
      </rPr>
      <t>刘自强</t>
    </r>
  </si>
  <si>
    <t>201920411016</t>
  </si>
  <si>
    <r>
      <rPr>
        <sz val="11"/>
        <color theme="1"/>
        <rFont val="楷体"/>
        <charset val="134"/>
      </rPr>
      <t>林</t>
    </r>
    <r>
      <rPr>
        <sz val="11"/>
        <color theme="1"/>
        <rFont val="Times New Roman"/>
        <charset val="134"/>
      </rPr>
      <t xml:space="preserve">    </t>
    </r>
    <r>
      <rPr>
        <sz val="11"/>
        <color theme="1"/>
        <rFont val="楷体"/>
        <charset val="134"/>
      </rPr>
      <t>慧</t>
    </r>
  </si>
  <si>
    <t>201800201025</t>
  </si>
  <si>
    <r>
      <rPr>
        <sz val="11"/>
        <color theme="1"/>
        <rFont val="楷体"/>
        <charset val="134"/>
      </rPr>
      <t>安竹谊</t>
    </r>
  </si>
  <si>
    <t>201800203001</t>
  </si>
  <si>
    <r>
      <rPr>
        <sz val="11"/>
        <color theme="1"/>
        <rFont val="楷体"/>
        <charset val="134"/>
      </rPr>
      <t>山西大学疫情防控餐厅志愿活动</t>
    </r>
  </si>
  <si>
    <r>
      <rPr>
        <sz val="11"/>
        <color theme="1"/>
        <rFont val="楷体"/>
        <charset val="134"/>
      </rPr>
      <t>王文文</t>
    </r>
  </si>
  <si>
    <t>201920411022</t>
  </si>
  <si>
    <r>
      <rPr>
        <sz val="11"/>
        <color theme="1"/>
        <rFont val="楷体"/>
        <charset val="134"/>
      </rPr>
      <t>周芳冰</t>
    </r>
  </si>
  <si>
    <t>201800201057</t>
  </si>
  <si>
    <r>
      <rPr>
        <sz val="11"/>
        <color theme="1"/>
        <rFont val="楷体"/>
        <charset val="134"/>
      </rPr>
      <t>刘成明</t>
    </r>
  </si>
  <si>
    <t>201920411014</t>
  </si>
  <si>
    <r>
      <rPr>
        <sz val="11"/>
        <color theme="1"/>
        <rFont val="楷体"/>
        <charset val="134"/>
      </rPr>
      <t>魏玉镯</t>
    </r>
  </si>
  <si>
    <t>201920411024</t>
  </si>
  <si>
    <r>
      <rPr>
        <sz val="11"/>
        <color theme="1"/>
        <rFont val="楷体"/>
        <charset val="134"/>
      </rPr>
      <t>袁婧雅</t>
    </r>
  </si>
  <si>
    <t>201900201151</t>
  </si>
  <si>
    <r>
      <rPr>
        <sz val="11"/>
        <color theme="1"/>
        <rFont val="Times New Roman"/>
        <charset val="134"/>
      </rPr>
      <t>“</t>
    </r>
    <r>
      <rPr>
        <sz val="11"/>
        <color theme="1"/>
        <rFont val="楷体"/>
        <charset val="134"/>
      </rPr>
      <t>美化校园，你我同行</t>
    </r>
    <r>
      <rPr>
        <sz val="11"/>
        <color theme="1"/>
        <rFont val="Times New Roman"/>
        <charset val="134"/>
      </rPr>
      <t>”</t>
    </r>
    <r>
      <rPr>
        <sz val="11"/>
        <color theme="1"/>
        <rFont val="楷体"/>
        <charset val="134"/>
      </rPr>
      <t>志愿活动</t>
    </r>
  </si>
  <si>
    <r>
      <rPr>
        <sz val="11"/>
        <color theme="1"/>
        <rFont val="楷体"/>
        <charset val="134"/>
      </rPr>
      <t>夏珏宝</t>
    </r>
  </si>
  <si>
    <t>201700201078</t>
  </si>
  <si>
    <r>
      <rPr>
        <sz val="11"/>
        <color theme="1"/>
        <rFont val="楷体"/>
        <charset val="134"/>
      </rPr>
      <t>张</t>
    </r>
    <r>
      <rPr>
        <sz val="11"/>
        <color theme="1"/>
        <rFont val="Times New Roman"/>
        <charset val="134"/>
      </rPr>
      <t xml:space="preserve">    </t>
    </r>
    <r>
      <rPr>
        <sz val="11"/>
        <color theme="1"/>
        <rFont val="楷体"/>
        <charset val="134"/>
      </rPr>
      <t>晨</t>
    </r>
  </si>
  <si>
    <t>201900201153</t>
  </si>
  <si>
    <r>
      <rPr>
        <sz val="11"/>
        <color theme="1"/>
        <rFont val="楷体"/>
        <charset val="134"/>
      </rPr>
      <t>王</t>
    </r>
    <r>
      <rPr>
        <sz val="11"/>
        <color theme="1"/>
        <rFont val="Times New Roman"/>
        <charset val="134"/>
      </rPr>
      <t xml:space="preserve">    </t>
    </r>
    <r>
      <rPr>
        <sz val="11"/>
        <color theme="1"/>
        <rFont val="楷体"/>
        <charset val="134"/>
      </rPr>
      <t>敏</t>
    </r>
  </si>
  <si>
    <t>201900201138</t>
  </si>
  <si>
    <r>
      <rPr>
        <sz val="11"/>
        <color theme="1"/>
        <rFont val="楷体"/>
        <charset val="134"/>
      </rPr>
      <t>景俊斐</t>
    </r>
  </si>
  <si>
    <t>201900202123</t>
  </si>
  <si>
    <r>
      <rPr>
        <sz val="11"/>
        <color theme="1"/>
        <rFont val="楷体"/>
        <charset val="134"/>
      </rPr>
      <t>张雪琦</t>
    </r>
  </si>
  <si>
    <t>201900201156</t>
  </si>
  <si>
    <r>
      <rPr>
        <sz val="11"/>
        <color theme="1"/>
        <rFont val="楷体"/>
        <charset val="134"/>
      </rPr>
      <t>张盼盼</t>
    </r>
  </si>
  <si>
    <t>201900201154</t>
  </si>
  <si>
    <r>
      <rPr>
        <sz val="11"/>
        <color theme="1"/>
        <rFont val="楷体"/>
        <charset val="134"/>
      </rPr>
      <t>巩加鑫</t>
    </r>
  </si>
  <si>
    <t>201900201108</t>
  </si>
  <si>
    <r>
      <rPr>
        <sz val="11"/>
        <color theme="1"/>
        <rFont val="楷体"/>
        <charset val="134"/>
      </rPr>
      <t>江油市防控新冠肺炎疫情志愿活动</t>
    </r>
  </si>
  <si>
    <r>
      <rPr>
        <sz val="11"/>
        <color theme="1"/>
        <rFont val="楷体"/>
        <charset val="134"/>
      </rPr>
      <t>虞小娟</t>
    </r>
  </si>
  <si>
    <t>20200020201055</t>
  </si>
  <si>
    <r>
      <rPr>
        <sz val="11"/>
        <color theme="1"/>
        <rFont val="楷体"/>
        <charset val="134"/>
      </rPr>
      <t>山西大学文明校园之道路清洁活动</t>
    </r>
  </si>
  <si>
    <r>
      <rPr>
        <sz val="11"/>
        <color theme="1"/>
        <rFont val="楷体"/>
        <charset val="134"/>
      </rPr>
      <t>贺芳宙</t>
    </r>
  </si>
  <si>
    <t>201800202017</t>
  </si>
  <si>
    <r>
      <rPr>
        <sz val="11"/>
        <color theme="1"/>
        <rFont val="Times New Roman"/>
        <charset val="134"/>
      </rPr>
      <t>“2020</t>
    </r>
    <r>
      <rPr>
        <sz val="11"/>
        <color theme="1"/>
        <rFont val="楷体"/>
        <charset val="134"/>
      </rPr>
      <t>为奉献者奉献</t>
    </r>
    <r>
      <rPr>
        <sz val="11"/>
        <color theme="1"/>
        <rFont val="Times New Roman"/>
        <charset val="134"/>
      </rPr>
      <t>”</t>
    </r>
    <r>
      <rPr>
        <sz val="11"/>
        <color theme="1"/>
        <rFont val="楷体"/>
        <charset val="134"/>
      </rPr>
      <t>志愿活动</t>
    </r>
  </si>
  <si>
    <r>
      <rPr>
        <sz val="11"/>
        <color theme="1"/>
        <rFont val="楷体"/>
        <charset val="134"/>
      </rPr>
      <t>李华卿</t>
    </r>
  </si>
  <si>
    <t>201900201119</t>
  </si>
  <si>
    <r>
      <rPr>
        <sz val="11"/>
        <color theme="1"/>
        <rFont val="Times New Roman"/>
        <charset val="134"/>
      </rPr>
      <t>2021</t>
    </r>
    <r>
      <rPr>
        <sz val="11"/>
        <color theme="1"/>
        <rFont val="楷体"/>
        <charset val="134"/>
      </rPr>
      <t>年和顺县青年志愿者服务活动</t>
    </r>
  </si>
  <si>
    <r>
      <rPr>
        <sz val="11"/>
        <color theme="1"/>
        <rFont val="楷体"/>
        <charset val="134"/>
      </rPr>
      <t>赵雨桐</t>
    </r>
  </si>
  <si>
    <t>20200020101018</t>
  </si>
  <si>
    <t>朔州市中心医院疫情防控志愿服务活动</t>
  </si>
  <si>
    <r>
      <rPr>
        <sz val="11"/>
        <color theme="1"/>
        <rFont val="楷体"/>
        <charset val="134"/>
      </rPr>
      <t>杜莎莎</t>
    </r>
  </si>
  <si>
    <t>201800201006</t>
  </si>
  <si>
    <r>
      <rPr>
        <sz val="11"/>
        <color theme="1"/>
        <rFont val="楷体"/>
        <charset val="134"/>
      </rPr>
      <t>四川省遂宁市蓬溪县荷叶乡新冠疫情防控志愿活动</t>
    </r>
  </si>
  <si>
    <r>
      <rPr>
        <sz val="11"/>
        <color theme="1"/>
        <rFont val="楷体"/>
        <charset val="134"/>
      </rPr>
      <t>方嘉艺</t>
    </r>
  </si>
  <si>
    <t>201900201107</t>
  </si>
  <si>
    <r>
      <rPr>
        <sz val="11"/>
        <color theme="1"/>
        <rFont val="楷体"/>
        <charset val="134"/>
      </rPr>
      <t>防艾校内宣传、防艾知识巡讲、防艾全体志愿者大会</t>
    </r>
  </si>
  <si>
    <r>
      <rPr>
        <sz val="11"/>
        <color theme="1"/>
        <rFont val="楷体"/>
        <charset val="134"/>
      </rPr>
      <t>闫</t>
    </r>
    <r>
      <rPr>
        <sz val="11"/>
        <color theme="1"/>
        <rFont val="Times New Roman"/>
        <charset val="134"/>
      </rPr>
      <t xml:space="preserve">    </t>
    </r>
    <r>
      <rPr>
        <sz val="11"/>
        <color theme="1"/>
        <rFont val="楷体"/>
        <charset val="134"/>
      </rPr>
      <t>怡</t>
    </r>
  </si>
  <si>
    <t>201920411026</t>
  </si>
  <si>
    <r>
      <rPr>
        <sz val="11"/>
        <color theme="1"/>
        <rFont val="楷体"/>
        <charset val="134"/>
      </rPr>
      <t>山西大学餐厅防疫志愿活动、坞城校区创城志愿活动</t>
    </r>
  </si>
  <si>
    <r>
      <rPr>
        <sz val="11"/>
        <color theme="1"/>
        <rFont val="楷体"/>
        <charset val="134"/>
      </rPr>
      <t>高碧颖</t>
    </r>
  </si>
  <si>
    <t>201920411006</t>
  </si>
  <si>
    <r>
      <rPr>
        <sz val="11"/>
        <color theme="1"/>
        <rFont val="楷体"/>
        <charset val="134"/>
      </rPr>
      <t>黎元丽</t>
    </r>
  </si>
  <si>
    <t>201800202022</t>
  </si>
  <si>
    <r>
      <rPr>
        <sz val="11"/>
        <color theme="1"/>
        <rFont val="楷体"/>
        <charset val="134"/>
      </rPr>
      <t>山西大学刷树志愿活动、山西大学坞城校区创城活动</t>
    </r>
  </si>
  <si>
    <r>
      <rPr>
        <sz val="11"/>
        <color theme="1"/>
        <rFont val="楷体"/>
        <charset val="134"/>
      </rPr>
      <t>温</t>
    </r>
    <r>
      <rPr>
        <sz val="11"/>
        <color theme="1"/>
        <rFont val="Times New Roman"/>
        <charset val="134"/>
      </rPr>
      <t xml:space="preserve">    </t>
    </r>
    <r>
      <rPr>
        <sz val="11"/>
        <color theme="1"/>
        <rFont val="楷体"/>
        <charset val="134"/>
      </rPr>
      <t>婧</t>
    </r>
  </si>
  <si>
    <t>201920408027</t>
  </si>
  <si>
    <r>
      <rPr>
        <sz val="11"/>
        <color theme="1"/>
        <rFont val="楷体"/>
        <charset val="134"/>
      </rPr>
      <t>山西大学招生志愿活动、山西大学团委相关志愿活动</t>
    </r>
  </si>
  <si>
    <r>
      <rPr>
        <sz val="11"/>
        <color theme="1"/>
        <rFont val="楷体"/>
        <charset val="134"/>
      </rPr>
      <t>光</t>
    </r>
    <r>
      <rPr>
        <sz val="11"/>
        <color theme="1"/>
        <rFont val="Times New Roman"/>
        <charset val="134"/>
      </rPr>
      <t xml:space="preserve">    </t>
    </r>
    <r>
      <rPr>
        <sz val="11"/>
        <color theme="1"/>
        <rFont val="楷体"/>
        <charset val="134"/>
      </rPr>
      <t>宇</t>
    </r>
  </si>
  <si>
    <t>201820408003</t>
  </si>
  <si>
    <r>
      <rPr>
        <sz val="11"/>
        <color theme="1"/>
        <rFont val="楷体"/>
        <charset val="134"/>
      </rPr>
      <t>新冠肺炎疫情防控志愿服务、坞城校区创城志愿活动</t>
    </r>
  </si>
  <si>
    <r>
      <rPr>
        <sz val="11"/>
        <color theme="1"/>
        <rFont val="楷体"/>
        <charset val="134"/>
      </rPr>
      <t>张梦尧</t>
    </r>
  </si>
  <si>
    <t>201900202161</t>
  </si>
  <si>
    <r>
      <rPr>
        <sz val="11"/>
        <color theme="1"/>
        <rFont val="楷体"/>
        <charset val="134"/>
      </rPr>
      <t>武雨彤</t>
    </r>
  </si>
  <si>
    <t>20200020101015</t>
  </si>
  <si>
    <t>防疫志愿服务、榆社县疫情防控青年突击队志愿服务活动</t>
  </si>
  <si>
    <r>
      <rPr>
        <sz val="11"/>
        <color theme="1"/>
        <rFont val="楷体"/>
        <charset val="134"/>
      </rPr>
      <t>周丽琴</t>
    </r>
  </si>
  <si>
    <t>201920408038</t>
  </si>
  <si>
    <r>
      <rPr>
        <sz val="11"/>
        <color theme="1"/>
        <rFont val="楷体"/>
        <charset val="134"/>
      </rPr>
      <t>山西大学餐厅防疫志愿活动、新冠肺炎疫情防控支援服务</t>
    </r>
  </si>
  <si>
    <r>
      <rPr>
        <sz val="11"/>
        <color theme="1"/>
        <rFont val="楷体"/>
        <charset val="134"/>
      </rPr>
      <t>高诗雨</t>
    </r>
  </si>
  <si>
    <t>201920408002</t>
  </si>
  <si>
    <r>
      <rPr>
        <sz val="11"/>
        <color theme="1"/>
        <rFont val="楷体"/>
        <charset val="134"/>
      </rPr>
      <t>山西大学餐厅防疫志愿活动、疫情防控应急预案信息录入</t>
    </r>
  </si>
  <si>
    <r>
      <rPr>
        <sz val="11"/>
        <color theme="1"/>
        <rFont val="楷体"/>
        <charset val="134"/>
      </rPr>
      <t>陈稷东</t>
    </r>
  </si>
  <si>
    <t>201920411002</t>
  </si>
  <si>
    <r>
      <rPr>
        <sz val="11"/>
        <color theme="1"/>
        <rFont val="楷体"/>
        <charset val="134"/>
      </rPr>
      <t>山西大学疫情防控餐厅志愿活动、西曲矿疫情防控志愿服务</t>
    </r>
  </si>
  <si>
    <r>
      <rPr>
        <sz val="11"/>
        <color theme="1"/>
        <rFont val="楷体"/>
        <charset val="134"/>
      </rPr>
      <t>张涵清</t>
    </r>
  </si>
  <si>
    <t>201800203026</t>
  </si>
  <si>
    <r>
      <rPr>
        <sz val="11"/>
        <color theme="1"/>
        <rFont val="楷体"/>
        <charset val="134"/>
      </rPr>
      <t>山西大学坞城校区创城志愿活动、</t>
    </r>
    <r>
      <rPr>
        <sz val="11"/>
        <color theme="1"/>
        <rFont val="Times New Roman"/>
        <charset val="134"/>
      </rPr>
      <t>“</t>
    </r>
    <r>
      <rPr>
        <sz val="11"/>
        <color theme="1"/>
        <rFont val="楷体"/>
        <charset val="134"/>
      </rPr>
      <t>二青会</t>
    </r>
    <r>
      <rPr>
        <sz val="11"/>
        <color theme="1"/>
        <rFont val="Times New Roman"/>
        <charset val="134"/>
      </rPr>
      <t>”</t>
    </r>
    <r>
      <rPr>
        <sz val="11"/>
        <color theme="1"/>
        <rFont val="楷体"/>
        <charset val="134"/>
      </rPr>
      <t>志愿者培训活动</t>
    </r>
  </si>
  <si>
    <r>
      <rPr>
        <sz val="11"/>
        <color theme="1"/>
        <rFont val="楷体"/>
        <charset val="134"/>
      </rPr>
      <t>刘</t>
    </r>
    <r>
      <rPr>
        <sz val="11"/>
        <color theme="1"/>
        <rFont val="Times New Roman"/>
        <charset val="134"/>
      </rPr>
      <t xml:space="preserve">    </t>
    </r>
    <r>
      <rPr>
        <sz val="11"/>
        <color theme="1"/>
        <rFont val="楷体"/>
        <charset val="134"/>
      </rPr>
      <t>畅</t>
    </r>
  </si>
  <si>
    <t>201800203010</t>
  </si>
  <si>
    <r>
      <rPr>
        <sz val="11"/>
        <color theme="1"/>
        <rFont val="楷体"/>
        <charset val="134"/>
      </rPr>
      <t>山西大学疫情防控餐厅志愿活动、山西大学坞城校区创城志愿活动</t>
    </r>
  </si>
  <si>
    <r>
      <rPr>
        <sz val="11"/>
        <color theme="1"/>
        <rFont val="楷体"/>
        <charset val="134"/>
      </rPr>
      <t>张雪倩</t>
    </r>
  </si>
  <si>
    <t>201800203027</t>
  </si>
  <si>
    <r>
      <rPr>
        <sz val="11"/>
        <color theme="1"/>
        <rFont val="楷体"/>
        <charset val="134"/>
      </rPr>
      <t>田</t>
    </r>
    <r>
      <rPr>
        <sz val="11"/>
        <color theme="1"/>
        <rFont val="Times New Roman"/>
        <charset val="134"/>
      </rPr>
      <t xml:space="preserve">    </t>
    </r>
    <r>
      <rPr>
        <sz val="11"/>
        <color theme="1"/>
        <rFont val="楷体"/>
        <charset val="134"/>
      </rPr>
      <t>静</t>
    </r>
  </si>
  <si>
    <t>201920411020</t>
  </si>
  <si>
    <r>
      <rPr>
        <sz val="11"/>
        <color theme="1"/>
        <rFont val="Times New Roman"/>
        <charset val="134"/>
      </rPr>
      <t>“</t>
    </r>
    <r>
      <rPr>
        <sz val="11"/>
        <color theme="1"/>
        <rFont val="楷体"/>
        <charset val="134"/>
      </rPr>
      <t>山西大学文明校园之道路清洁</t>
    </r>
    <r>
      <rPr>
        <sz val="11"/>
        <color theme="1"/>
        <rFont val="Times New Roman"/>
        <charset val="134"/>
      </rPr>
      <t>”</t>
    </r>
    <r>
      <rPr>
        <sz val="11"/>
        <color theme="1"/>
        <rFont val="楷体"/>
        <charset val="134"/>
      </rPr>
      <t>活动、山西大学餐厅防疫志愿活动</t>
    </r>
  </si>
  <si>
    <r>
      <rPr>
        <sz val="11"/>
        <color theme="1"/>
        <rFont val="楷体"/>
        <charset val="134"/>
      </rPr>
      <t>宋</t>
    </r>
    <r>
      <rPr>
        <sz val="11"/>
        <color theme="1"/>
        <rFont val="Times New Roman"/>
        <charset val="134"/>
      </rPr>
      <t xml:space="preserve">    </t>
    </r>
    <r>
      <rPr>
        <sz val="11"/>
        <color theme="1"/>
        <rFont val="楷体"/>
        <charset val="134"/>
      </rPr>
      <t>灿</t>
    </r>
  </si>
  <si>
    <t>201920408021</t>
  </si>
  <si>
    <r>
      <rPr>
        <sz val="11"/>
        <color theme="1"/>
        <rFont val="楷体"/>
        <charset val="134"/>
      </rPr>
      <t>山西大学疫情防控餐厅志愿活动、</t>
    </r>
    <r>
      <rPr>
        <sz val="11"/>
        <color theme="1"/>
        <rFont val="Times New Roman"/>
        <charset val="134"/>
      </rPr>
      <t>“</t>
    </r>
    <r>
      <rPr>
        <sz val="11"/>
        <color theme="1"/>
        <rFont val="楷体"/>
        <charset val="134"/>
      </rPr>
      <t>美化校园，你我同行</t>
    </r>
    <r>
      <rPr>
        <sz val="11"/>
        <color theme="1"/>
        <rFont val="Times New Roman"/>
        <charset val="134"/>
      </rPr>
      <t>”</t>
    </r>
    <r>
      <rPr>
        <sz val="11"/>
        <color theme="1"/>
        <rFont val="楷体"/>
        <charset val="134"/>
      </rPr>
      <t>志愿活动</t>
    </r>
  </si>
  <si>
    <r>
      <rPr>
        <sz val="11"/>
        <color theme="1"/>
        <rFont val="楷体"/>
        <charset val="134"/>
      </rPr>
      <t>杨凯雯</t>
    </r>
  </si>
  <si>
    <t>201800201053</t>
  </si>
  <si>
    <r>
      <rPr>
        <sz val="11"/>
        <color theme="1"/>
        <rFont val="楷体"/>
        <charset val="134"/>
      </rPr>
      <t>潘艺文</t>
    </r>
  </si>
  <si>
    <t>201900201129</t>
  </si>
  <si>
    <r>
      <rPr>
        <sz val="11"/>
        <color theme="1"/>
        <rFont val="Times New Roman"/>
        <charset val="134"/>
      </rPr>
      <t>“</t>
    </r>
    <r>
      <rPr>
        <sz val="11"/>
        <color theme="1"/>
        <rFont val="楷体"/>
        <charset val="134"/>
      </rPr>
      <t>美化校园，你我同行</t>
    </r>
    <r>
      <rPr>
        <sz val="11"/>
        <color theme="1"/>
        <rFont val="Times New Roman"/>
        <charset val="134"/>
      </rPr>
      <t>”</t>
    </r>
    <r>
      <rPr>
        <sz val="11"/>
        <color theme="1"/>
        <rFont val="楷体"/>
        <charset val="134"/>
      </rPr>
      <t>志愿活动、</t>
    </r>
    <r>
      <rPr>
        <sz val="11"/>
        <color theme="1"/>
        <rFont val="Times New Roman"/>
        <charset val="134"/>
      </rPr>
      <t>2020</t>
    </r>
    <r>
      <rPr>
        <sz val="11"/>
        <color theme="1"/>
        <rFont val="楷体"/>
        <charset val="134"/>
      </rPr>
      <t>年小荷文明交通劝导活动</t>
    </r>
  </si>
  <si>
    <r>
      <rPr>
        <sz val="11"/>
        <color theme="1"/>
        <rFont val="楷体"/>
        <charset val="134"/>
      </rPr>
      <t>黄琳淇</t>
    </r>
  </si>
  <si>
    <t>201900105118</t>
  </si>
  <si>
    <r>
      <rPr>
        <sz val="11"/>
        <color theme="1"/>
        <rFont val="Times New Roman"/>
        <charset val="134"/>
      </rPr>
      <t>“</t>
    </r>
    <r>
      <rPr>
        <sz val="11"/>
        <color theme="1"/>
        <rFont val="楷体"/>
        <charset val="134"/>
      </rPr>
      <t>走进新时代，站在新起点</t>
    </r>
    <r>
      <rPr>
        <sz val="11"/>
        <color theme="1"/>
        <rFont val="Times New Roman"/>
        <charset val="134"/>
      </rPr>
      <t>”</t>
    </r>
    <r>
      <rPr>
        <sz val="11"/>
        <color theme="1"/>
        <rFont val="楷体"/>
        <charset val="134"/>
      </rPr>
      <t>山西省图书馆纪念建国七十周年志愿活动</t>
    </r>
  </si>
  <si>
    <r>
      <rPr>
        <sz val="11"/>
        <color theme="1"/>
        <rFont val="楷体"/>
        <charset val="134"/>
      </rPr>
      <t>马梦露</t>
    </r>
  </si>
  <si>
    <t>20200020201006</t>
  </si>
  <si>
    <r>
      <rPr>
        <sz val="11"/>
        <color theme="1"/>
        <rFont val="楷体"/>
        <charset val="134"/>
      </rPr>
      <t>山西大学政管学院第六次线上一对一辅导志愿活动、</t>
    </r>
    <r>
      <rPr>
        <sz val="11"/>
        <color theme="1"/>
        <rFont val="Times New Roman"/>
        <charset val="134"/>
      </rPr>
      <t>“</t>
    </r>
    <r>
      <rPr>
        <sz val="11"/>
        <color theme="1"/>
        <rFont val="楷体"/>
        <charset val="134"/>
      </rPr>
      <t>文明校园</t>
    </r>
    <r>
      <rPr>
        <sz val="11"/>
        <color theme="1"/>
        <rFont val="Times New Roman"/>
        <charset val="134"/>
      </rPr>
      <t>”</t>
    </r>
    <r>
      <rPr>
        <sz val="11"/>
        <color theme="1"/>
        <rFont val="楷体"/>
        <charset val="134"/>
      </rPr>
      <t>系列活动</t>
    </r>
  </si>
  <si>
    <r>
      <rPr>
        <sz val="11"/>
        <color theme="1"/>
        <rFont val="楷体"/>
        <charset val="134"/>
      </rPr>
      <t>梁未哲</t>
    </r>
  </si>
  <si>
    <t>201800202030</t>
  </si>
  <si>
    <r>
      <rPr>
        <sz val="11"/>
        <color theme="1"/>
        <rFont val="Times New Roman"/>
        <charset val="134"/>
      </rPr>
      <t>“</t>
    </r>
    <r>
      <rPr>
        <sz val="11"/>
        <color theme="1"/>
        <rFont val="楷体"/>
        <charset val="134"/>
      </rPr>
      <t>美化校园，你我同行</t>
    </r>
    <r>
      <rPr>
        <sz val="11"/>
        <color theme="1"/>
        <rFont val="Times New Roman"/>
        <charset val="134"/>
      </rPr>
      <t>”</t>
    </r>
    <r>
      <rPr>
        <sz val="11"/>
        <color theme="1"/>
        <rFont val="楷体"/>
        <charset val="134"/>
      </rPr>
      <t>志愿活动、</t>
    </r>
    <r>
      <rPr>
        <sz val="11"/>
        <color theme="1"/>
        <rFont val="Times New Roman"/>
        <charset val="134"/>
      </rPr>
      <t>“2020</t>
    </r>
    <r>
      <rPr>
        <sz val="11"/>
        <color theme="1"/>
        <rFont val="楷体"/>
        <charset val="134"/>
      </rPr>
      <t>秋季校园迎新志愿服务</t>
    </r>
    <r>
      <rPr>
        <sz val="11"/>
        <color theme="1"/>
        <rFont val="Times New Roman"/>
        <charset val="134"/>
      </rPr>
      <t>”</t>
    </r>
    <r>
      <rPr>
        <sz val="11"/>
        <color theme="1"/>
        <rFont val="楷体"/>
        <charset val="134"/>
      </rPr>
      <t>活动</t>
    </r>
  </si>
  <si>
    <r>
      <rPr>
        <sz val="11"/>
        <color theme="1"/>
        <rFont val="楷体"/>
        <charset val="134"/>
      </rPr>
      <t>乔淑娟</t>
    </r>
  </si>
  <si>
    <t>201800201032</t>
  </si>
  <si>
    <r>
      <rPr>
        <sz val="11"/>
        <color theme="1"/>
        <rFont val="楷体"/>
        <charset val="134"/>
      </rPr>
      <t>山西大学餐厅防疫志愿活动、山西大学坞城校区创城志愿活动、防疫志愿服务</t>
    </r>
  </si>
  <si>
    <r>
      <rPr>
        <sz val="11"/>
        <color theme="1"/>
        <rFont val="楷体"/>
        <charset val="134"/>
      </rPr>
      <t>李云仙</t>
    </r>
  </si>
  <si>
    <t>201800201024</t>
  </si>
  <si>
    <r>
      <rPr>
        <sz val="11"/>
        <color theme="1"/>
        <rFont val="楷体"/>
        <charset val="134"/>
      </rPr>
      <t>山西大学坞城校区创城志愿活动、昔阳县</t>
    </r>
    <r>
      <rPr>
        <sz val="11"/>
        <color theme="1"/>
        <rFont val="Times New Roman"/>
        <charset val="134"/>
      </rPr>
      <t>2021</t>
    </r>
    <r>
      <rPr>
        <sz val="11"/>
        <color theme="1"/>
        <rFont val="楷体"/>
        <charset val="134"/>
      </rPr>
      <t>年新冠疫情联防联控专项活动</t>
    </r>
  </si>
  <si>
    <r>
      <rPr>
        <sz val="11"/>
        <color theme="1"/>
        <rFont val="楷体"/>
        <charset val="134"/>
      </rPr>
      <t>蔺星朵</t>
    </r>
  </si>
  <si>
    <t>201800202031</t>
  </si>
  <si>
    <r>
      <rPr>
        <sz val="11"/>
        <color theme="1"/>
        <rFont val="Times New Roman"/>
        <charset val="134"/>
      </rPr>
      <t>“</t>
    </r>
    <r>
      <rPr>
        <sz val="11"/>
        <color theme="1"/>
        <rFont val="楷体"/>
        <charset val="134"/>
      </rPr>
      <t>美化校园，你我同行</t>
    </r>
    <r>
      <rPr>
        <sz val="11"/>
        <color theme="1"/>
        <rFont val="Times New Roman"/>
        <charset val="134"/>
      </rPr>
      <t>”</t>
    </r>
    <r>
      <rPr>
        <sz val="11"/>
        <color theme="1"/>
        <rFont val="楷体"/>
        <charset val="134"/>
      </rPr>
      <t>志愿活动、</t>
    </r>
    <r>
      <rPr>
        <sz val="11"/>
        <color theme="1"/>
        <rFont val="Times New Roman"/>
        <charset val="134"/>
      </rPr>
      <t>“</t>
    </r>
    <r>
      <rPr>
        <sz val="11"/>
        <color theme="1"/>
        <rFont val="楷体"/>
        <charset val="134"/>
      </rPr>
      <t>二青会</t>
    </r>
    <r>
      <rPr>
        <sz val="11"/>
        <color theme="1"/>
        <rFont val="Times New Roman"/>
        <charset val="134"/>
      </rPr>
      <t>”</t>
    </r>
    <r>
      <rPr>
        <sz val="11"/>
        <color theme="1"/>
        <rFont val="楷体"/>
        <charset val="134"/>
      </rPr>
      <t>志愿者培训活动、青运村志愿者服务活动</t>
    </r>
  </si>
  <si>
    <r>
      <rPr>
        <sz val="11"/>
        <color theme="1"/>
        <rFont val="楷体"/>
        <charset val="134"/>
      </rPr>
      <t>贾云珠</t>
    </r>
  </si>
  <si>
    <t>201900201116</t>
  </si>
  <si>
    <r>
      <rPr>
        <sz val="11"/>
        <color theme="1"/>
        <rFont val="楷体"/>
        <charset val="134"/>
      </rPr>
      <t>疫情防控入户调查、山西大学疫情防控餐厅志愿活动、</t>
    </r>
    <r>
      <rPr>
        <sz val="11"/>
        <color theme="1"/>
        <rFont val="Times New Roman"/>
        <charset val="134"/>
      </rPr>
      <t>“</t>
    </r>
    <r>
      <rPr>
        <sz val="11"/>
        <color theme="1"/>
        <rFont val="楷体"/>
        <charset val="134"/>
      </rPr>
      <t>美化校园，你我同行</t>
    </r>
    <r>
      <rPr>
        <sz val="11"/>
        <color theme="1"/>
        <rFont val="Times New Roman"/>
        <charset val="134"/>
      </rPr>
      <t>”</t>
    </r>
    <r>
      <rPr>
        <sz val="11"/>
        <color theme="1"/>
        <rFont val="楷体"/>
        <charset val="134"/>
      </rPr>
      <t>志愿活动</t>
    </r>
  </si>
  <si>
    <r>
      <rPr>
        <sz val="11"/>
        <color theme="1"/>
        <rFont val="楷体"/>
        <charset val="134"/>
      </rPr>
      <t>魏亚轩</t>
    </r>
  </si>
  <si>
    <t>201900201143</t>
  </si>
  <si>
    <r>
      <rPr>
        <sz val="11"/>
        <color theme="1"/>
        <rFont val="Times New Roman"/>
        <charset val="134"/>
      </rPr>
      <t>“</t>
    </r>
    <r>
      <rPr>
        <sz val="11"/>
        <color theme="1"/>
        <rFont val="楷体"/>
        <charset val="134"/>
      </rPr>
      <t>美化校园，你我同行</t>
    </r>
    <r>
      <rPr>
        <sz val="11"/>
        <color theme="1"/>
        <rFont val="Times New Roman"/>
        <charset val="134"/>
      </rPr>
      <t>”</t>
    </r>
    <r>
      <rPr>
        <sz val="11"/>
        <color theme="1"/>
        <rFont val="楷体"/>
        <charset val="134"/>
      </rPr>
      <t>志愿活动、</t>
    </r>
    <r>
      <rPr>
        <sz val="11"/>
        <color theme="1"/>
        <rFont val="Times New Roman"/>
        <charset val="134"/>
      </rPr>
      <t>“2020</t>
    </r>
    <r>
      <rPr>
        <sz val="11"/>
        <color theme="1"/>
        <rFont val="楷体"/>
        <charset val="134"/>
      </rPr>
      <t>为奉献者奉献</t>
    </r>
    <r>
      <rPr>
        <sz val="11"/>
        <color theme="1"/>
        <rFont val="Times New Roman"/>
        <charset val="134"/>
      </rPr>
      <t>”</t>
    </r>
    <r>
      <rPr>
        <sz val="11"/>
        <color theme="1"/>
        <rFont val="楷体"/>
        <charset val="134"/>
      </rPr>
      <t>志愿活动、疫路同行支教活动</t>
    </r>
  </si>
  <si>
    <r>
      <rPr>
        <sz val="11"/>
        <color theme="1"/>
        <rFont val="楷体"/>
        <charset val="134"/>
      </rPr>
      <t>廖延铖</t>
    </r>
  </si>
  <si>
    <t>20200020102023</t>
  </si>
  <si>
    <r>
      <rPr>
        <sz val="11"/>
        <color theme="1"/>
        <rFont val="Times New Roman"/>
        <charset val="134"/>
      </rPr>
      <t>“</t>
    </r>
    <r>
      <rPr>
        <sz val="11"/>
        <color theme="1"/>
        <rFont val="楷体"/>
        <charset val="134"/>
      </rPr>
      <t>光盘行动</t>
    </r>
    <r>
      <rPr>
        <sz val="11"/>
        <color theme="1"/>
        <rFont val="Times New Roman"/>
        <charset val="134"/>
      </rPr>
      <t>”</t>
    </r>
    <r>
      <rPr>
        <sz val="11"/>
        <color theme="1"/>
        <rFont val="楷体"/>
        <charset val="134"/>
      </rPr>
      <t>餐厅志愿活动、</t>
    </r>
    <r>
      <rPr>
        <sz val="11"/>
        <color theme="1"/>
        <rFont val="Times New Roman"/>
        <charset val="134"/>
      </rPr>
      <t>“</t>
    </r>
    <r>
      <rPr>
        <sz val="11"/>
        <color theme="1"/>
        <rFont val="楷体"/>
        <charset val="134"/>
      </rPr>
      <t>以法为盾、消费有门</t>
    </r>
    <r>
      <rPr>
        <sz val="11"/>
        <color theme="1"/>
        <rFont val="Times New Roman"/>
        <charset val="134"/>
      </rPr>
      <t>”</t>
    </r>
    <r>
      <rPr>
        <sz val="11"/>
        <color theme="1"/>
        <rFont val="楷体"/>
        <charset val="134"/>
      </rPr>
      <t>宣传活动志愿活动、疫苗信息录入志愿活动</t>
    </r>
  </si>
  <si>
    <r>
      <rPr>
        <sz val="11"/>
        <color theme="1"/>
        <rFont val="楷体"/>
        <charset val="134"/>
      </rPr>
      <t>李</t>
    </r>
    <r>
      <rPr>
        <sz val="11"/>
        <color theme="1"/>
        <rFont val="Times New Roman"/>
        <charset val="134"/>
      </rPr>
      <t xml:space="preserve">    </t>
    </r>
    <r>
      <rPr>
        <sz val="11"/>
        <color theme="1"/>
        <rFont val="楷体"/>
        <charset val="134"/>
      </rPr>
      <t>晶</t>
    </r>
  </si>
  <si>
    <t>201800202024</t>
  </si>
  <si>
    <r>
      <rPr>
        <sz val="11"/>
        <color theme="1"/>
        <rFont val="楷体"/>
        <charset val="134"/>
      </rPr>
      <t>山西大学刷树志愿活动、山西大学疫情防控餐厅志愿者志愿活动、山西大学坞城校区创城志愿活动</t>
    </r>
  </si>
  <si>
    <r>
      <rPr>
        <sz val="11"/>
        <color theme="1"/>
        <rFont val="楷体"/>
        <charset val="134"/>
      </rPr>
      <t>廉红霞</t>
    </r>
  </si>
  <si>
    <t>201800202029</t>
  </si>
  <si>
    <r>
      <rPr>
        <sz val="11"/>
        <color theme="1"/>
        <rFont val="楷体"/>
        <charset val="134"/>
      </rPr>
      <t>刘志辰</t>
    </r>
  </si>
  <si>
    <t>201800201027</t>
  </si>
  <si>
    <r>
      <rPr>
        <sz val="11"/>
        <color theme="1"/>
        <rFont val="楷体"/>
        <charset val="134"/>
      </rPr>
      <t>防艾知识巡讲（历史文化学院、继续教育学院）志愿服务活动、防艾校内宣传（令德）志愿服务活动</t>
    </r>
  </si>
  <si>
    <r>
      <rPr>
        <sz val="11"/>
        <color theme="1"/>
        <rFont val="楷体"/>
        <charset val="134"/>
      </rPr>
      <t>胡蔚波</t>
    </r>
  </si>
  <si>
    <t>201920408006</t>
  </si>
  <si>
    <r>
      <rPr>
        <sz val="11"/>
        <color theme="1"/>
        <rFont val="楷体"/>
        <charset val="134"/>
      </rPr>
      <t>山西大学疫情防控餐厅志愿活动、</t>
    </r>
    <r>
      <rPr>
        <sz val="11"/>
        <color theme="1"/>
        <rFont val="Times New Roman"/>
        <charset val="134"/>
      </rPr>
      <t>“</t>
    </r>
    <r>
      <rPr>
        <sz val="11"/>
        <color theme="1"/>
        <rFont val="楷体"/>
        <charset val="134"/>
      </rPr>
      <t>美化校园，你我同行</t>
    </r>
    <r>
      <rPr>
        <sz val="11"/>
        <color theme="1"/>
        <rFont val="Times New Roman"/>
        <charset val="134"/>
      </rPr>
      <t>”</t>
    </r>
    <r>
      <rPr>
        <sz val="11"/>
        <color theme="1"/>
        <rFont val="楷体"/>
        <charset val="134"/>
      </rPr>
      <t>志愿服务活动、校史馆参观志愿服务活动</t>
    </r>
  </si>
  <si>
    <r>
      <rPr>
        <sz val="11"/>
        <color theme="1"/>
        <rFont val="楷体"/>
        <charset val="134"/>
      </rPr>
      <t>龙雨婷</t>
    </r>
  </si>
  <si>
    <t>201800202034</t>
  </si>
  <si>
    <r>
      <rPr>
        <sz val="11"/>
        <color theme="1"/>
        <rFont val="楷体"/>
        <charset val="134"/>
      </rPr>
      <t>山西大学坞城校区创城志愿活动、</t>
    </r>
    <r>
      <rPr>
        <sz val="11"/>
        <color theme="1"/>
        <rFont val="Times New Roman"/>
        <charset val="134"/>
      </rPr>
      <t>“</t>
    </r>
    <r>
      <rPr>
        <sz val="11"/>
        <color theme="1"/>
        <rFont val="楷体"/>
        <charset val="134"/>
      </rPr>
      <t>美化校园，你我同行</t>
    </r>
    <r>
      <rPr>
        <sz val="11"/>
        <color theme="1"/>
        <rFont val="Times New Roman"/>
        <charset val="134"/>
      </rPr>
      <t>”</t>
    </r>
    <r>
      <rPr>
        <sz val="11"/>
        <color theme="1"/>
        <rFont val="楷体"/>
        <charset val="134"/>
      </rPr>
      <t>志愿活动、北家属院防诈骗普法宣传活动</t>
    </r>
    <r>
      <rPr>
        <sz val="11"/>
        <color theme="1"/>
        <rFont val="Times New Roman"/>
        <charset val="134"/>
      </rPr>
      <t xml:space="preserve"> </t>
    </r>
  </si>
  <si>
    <r>
      <rPr>
        <sz val="11"/>
        <color theme="1"/>
        <rFont val="楷体"/>
        <charset val="134"/>
      </rPr>
      <t>王</t>
    </r>
    <r>
      <rPr>
        <sz val="11"/>
        <color theme="1"/>
        <rFont val="Times New Roman"/>
        <charset val="134"/>
      </rPr>
      <t xml:space="preserve">   </t>
    </r>
    <r>
      <rPr>
        <sz val="11"/>
        <color theme="1"/>
        <rFont val="楷体"/>
        <charset val="134"/>
      </rPr>
      <t>菲</t>
    </r>
  </si>
  <si>
    <t>201800202045</t>
  </si>
  <si>
    <r>
      <rPr>
        <sz val="11"/>
        <color theme="1"/>
        <rFont val="Times New Roman"/>
        <charset val="134"/>
      </rPr>
      <t>“</t>
    </r>
    <r>
      <rPr>
        <sz val="11"/>
        <color theme="1"/>
        <rFont val="楷体"/>
        <charset val="134"/>
      </rPr>
      <t>美化校园，你我同行</t>
    </r>
    <r>
      <rPr>
        <sz val="11"/>
        <color theme="1"/>
        <rFont val="Times New Roman"/>
        <charset val="134"/>
      </rPr>
      <t>”</t>
    </r>
    <r>
      <rPr>
        <sz val="11"/>
        <color theme="1"/>
        <rFont val="楷体"/>
        <charset val="134"/>
      </rPr>
      <t>志愿者活动、</t>
    </r>
    <r>
      <rPr>
        <sz val="11"/>
        <color theme="1"/>
        <rFont val="Times New Roman"/>
        <charset val="134"/>
      </rPr>
      <t>“</t>
    </r>
    <r>
      <rPr>
        <sz val="11"/>
        <color theme="1"/>
        <rFont val="楷体"/>
        <charset val="134"/>
      </rPr>
      <t>抗击疫情，青春助力</t>
    </r>
    <r>
      <rPr>
        <sz val="11"/>
        <color theme="1"/>
        <rFont val="Times New Roman"/>
        <charset val="134"/>
      </rPr>
      <t>”</t>
    </r>
    <r>
      <rPr>
        <sz val="11"/>
        <color theme="1"/>
        <rFont val="楷体"/>
        <charset val="134"/>
      </rPr>
      <t>疫情防控活动、</t>
    </r>
    <r>
      <rPr>
        <sz val="11"/>
        <color theme="1"/>
        <rFont val="Times New Roman"/>
        <charset val="134"/>
      </rPr>
      <t>“</t>
    </r>
    <r>
      <rPr>
        <sz val="11"/>
        <color theme="1"/>
        <rFont val="楷体"/>
        <charset val="134"/>
      </rPr>
      <t>山西大学坞城校区创城</t>
    </r>
    <r>
      <rPr>
        <sz val="11"/>
        <color theme="1"/>
        <rFont val="Times New Roman"/>
        <charset val="134"/>
      </rPr>
      <t>”</t>
    </r>
    <r>
      <rPr>
        <sz val="11"/>
        <color theme="1"/>
        <rFont val="楷体"/>
        <charset val="134"/>
      </rPr>
      <t>志愿活动</t>
    </r>
  </si>
  <si>
    <r>
      <rPr>
        <sz val="11"/>
        <color theme="1"/>
        <rFont val="楷体"/>
        <charset val="134"/>
      </rPr>
      <t>罗</t>
    </r>
    <r>
      <rPr>
        <sz val="11"/>
        <color theme="1"/>
        <rFont val="Times New Roman"/>
        <charset val="134"/>
      </rPr>
      <t xml:space="preserve">    </t>
    </r>
    <r>
      <rPr>
        <sz val="11"/>
        <color theme="1"/>
        <rFont val="楷体"/>
        <charset val="134"/>
      </rPr>
      <t>丹</t>
    </r>
  </si>
  <si>
    <t>201800202035</t>
  </si>
  <si>
    <r>
      <rPr>
        <sz val="11"/>
        <color theme="1"/>
        <rFont val="Times New Roman"/>
        <charset val="134"/>
      </rPr>
      <t>“</t>
    </r>
    <r>
      <rPr>
        <sz val="11"/>
        <color theme="1"/>
        <rFont val="楷体"/>
        <charset val="134"/>
      </rPr>
      <t>青春兴晋</t>
    </r>
    <r>
      <rPr>
        <sz val="11"/>
        <color theme="1"/>
        <rFont val="Times New Roman"/>
        <charset val="134"/>
      </rPr>
      <t>”</t>
    </r>
    <r>
      <rPr>
        <sz val="11"/>
        <color theme="1"/>
        <rFont val="楷体"/>
        <charset val="134"/>
      </rPr>
      <t>活动、临猗县团委</t>
    </r>
    <r>
      <rPr>
        <sz val="11"/>
        <color theme="1"/>
        <rFont val="Times New Roman"/>
        <charset val="134"/>
      </rPr>
      <t>“</t>
    </r>
    <r>
      <rPr>
        <sz val="11"/>
        <color theme="1"/>
        <rFont val="楷体"/>
        <charset val="134"/>
      </rPr>
      <t>七彩假期</t>
    </r>
    <r>
      <rPr>
        <sz val="11"/>
        <color theme="1"/>
        <rFont val="Times New Roman"/>
        <charset val="134"/>
      </rPr>
      <t>”</t>
    </r>
    <r>
      <rPr>
        <sz val="11"/>
        <color theme="1"/>
        <rFont val="楷体"/>
        <charset val="134"/>
      </rPr>
      <t>活动、临猗县团委</t>
    </r>
    <r>
      <rPr>
        <sz val="11"/>
        <color theme="1"/>
        <rFont val="Times New Roman"/>
        <charset val="134"/>
      </rPr>
      <t>“</t>
    </r>
    <r>
      <rPr>
        <sz val="11"/>
        <color theme="1"/>
        <rFont val="楷体"/>
        <charset val="134"/>
      </rPr>
      <t>中医院核酸检测引导</t>
    </r>
    <r>
      <rPr>
        <sz val="11"/>
        <color theme="1"/>
        <rFont val="Times New Roman"/>
        <charset val="134"/>
      </rPr>
      <t>”</t>
    </r>
    <r>
      <rPr>
        <sz val="11"/>
        <color theme="1"/>
        <rFont val="楷体"/>
        <charset val="134"/>
      </rPr>
      <t>活动、大学生暑期实践活动</t>
    </r>
  </si>
  <si>
    <r>
      <rPr>
        <sz val="11"/>
        <color theme="1"/>
        <rFont val="楷体"/>
        <charset val="134"/>
      </rPr>
      <t>王允婕</t>
    </r>
  </si>
  <si>
    <t>201800202049</t>
  </si>
  <si>
    <r>
      <rPr>
        <sz val="11"/>
        <color theme="1"/>
        <rFont val="楷体"/>
        <charset val="134"/>
      </rPr>
      <t>唐添翼</t>
    </r>
  </si>
  <si>
    <t>201900201135</t>
  </si>
  <si>
    <r>
      <rPr>
        <sz val="11"/>
        <color theme="1"/>
        <rFont val="楷体"/>
        <charset val="134"/>
      </rPr>
      <t>新型冠状病毒防控工作、防艾全体志愿者大会、防艾校内宣传（令德）、防艾知识宣讲、</t>
    </r>
    <r>
      <rPr>
        <sz val="11"/>
        <color theme="1"/>
        <rFont val="Times New Roman"/>
        <charset val="134"/>
      </rPr>
      <t>“</t>
    </r>
    <r>
      <rPr>
        <sz val="11"/>
        <color theme="1"/>
        <rFont val="楷体"/>
        <charset val="134"/>
      </rPr>
      <t>光盘行动</t>
    </r>
    <r>
      <rPr>
        <sz val="11"/>
        <color theme="1"/>
        <rFont val="Times New Roman"/>
        <charset val="134"/>
      </rPr>
      <t>”</t>
    </r>
    <r>
      <rPr>
        <sz val="11"/>
        <color theme="1"/>
        <rFont val="楷体"/>
        <charset val="134"/>
      </rPr>
      <t>餐厅志愿活动</t>
    </r>
  </si>
  <si>
    <r>
      <rPr>
        <sz val="11"/>
        <color theme="1"/>
        <rFont val="楷体"/>
        <charset val="134"/>
      </rPr>
      <t>李菁菁</t>
    </r>
  </si>
  <si>
    <t>20200020301013</t>
  </si>
  <si>
    <r>
      <rPr>
        <sz val="11"/>
        <color theme="1"/>
        <rFont val="楷体"/>
        <charset val="134"/>
      </rPr>
      <t>山西大学北家属院活动志愿服务活动、北家属院社区清扫活动志愿服务活动、山西大学北家属院志愿服务活动、</t>
    </r>
    <r>
      <rPr>
        <sz val="11"/>
        <color theme="1"/>
        <rFont val="Times New Roman"/>
        <charset val="134"/>
      </rPr>
      <t>“</t>
    </r>
    <r>
      <rPr>
        <sz val="11"/>
        <color theme="1"/>
        <rFont val="楷体"/>
        <charset val="134"/>
      </rPr>
      <t>光盘行动</t>
    </r>
    <r>
      <rPr>
        <sz val="11"/>
        <color theme="1"/>
        <rFont val="Times New Roman"/>
        <charset val="134"/>
      </rPr>
      <t>”</t>
    </r>
    <r>
      <rPr>
        <sz val="11"/>
        <color theme="1"/>
        <rFont val="楷体"/>
        <charset val="134"/>
      </rPr>
      <t>餐厅志愿活动</t>
    </r>
  </si>
  <si>
    <r>
      <rPr>
        <sz val="11"/>
        <color theme="1"/>
        <rFont val="楷体"/>
        <charset val="134"/>
      </rPr>
      <t>李金泽</t>
    </r>
  </si>
  <si>
    <t>201800205008</t>
  </si>
  <si>
    <r>
      <rPr>
        <sz val="11"/>
        <color theme="1"/>
        <rFont val="Times New Roman"/>
        <charset val="134"/>
      </rPr>
      <t>2019</t>
    </r>
    <r>
      <rPr>
        <sz val="11"/>
        <color theme="1"/>
        <rFont val="楷体"/>
        <charset val="134"/>
      </rPr>
      <t>年暑运、</t>
    </r>
    <r>
      <rPr>
        <sz val="11"/>
        <color theme="1"/>
        <rFont val="Times New Roman"/>
        <charset val="134"/>
      </rPr>
      <t>“</t>
    </r>
    <r>
      <rPr>
        <sz val="11"/>
        <color theme="1"/>
        <rFont val="楷体"/>
        <charset val="134"/>
      </rPr>
      <t>二青会</t>
    </r>
    <r>
      <rPr>
        <sz val="11"/>
        <color theme="1"/>
        <rFont val="Times New Roman"/>
        <charset val="134"/>
      </rPr>
      <t>”</t>
    </r>
    <r>
      <rPr>
        <sz val="11"/>
        <color theme="1"/>
        <rFont val="楷体"/>
        <charset val="134"/>
      </rPr>
      <t>、防艾校内宣传</t>
    </r>
    <r>
      <rPr>
        <sz val="11"/>
        <color theme="1"/>
        <rFont val="Times New Roman"/>
        <charset val="134"/>
      </rPr>
      <t>(</t>
    </r>
    <r>
      <rPr>
        <sz val="11"/>
        <color theme="1"/>
        <rFont val="楷体"/>
        <charset val="134"/>
      </rPr>
      <t>令德</t>
    </r>
    <r>
      <rPr>
        <sz val="11"/>
        <color theme="1"/>
        <rFont val="Times New Roman"/>
        <charset val="134"/>
      </rPr>
      <t>)</t>
    </r>
    <r>
      <rPr>
        <sz val="11"/>
        <color theme="1"/>
        <rFont val="楷体"/>
        <charset val="134"/>
      </rPr>
      <t>、防艾知识巡讲、防艾全体志愿者大会防艾全体负责人大会、山西大学疫情防控餐厅志愿活动</t>
    </r>
  </si>
  <si>
    <r>
      <rPr>
        <sz val="11"/>
        <color theme="1"/>
        <rFont val="楷体"/>
        <charset val="134"/>
      </rPr>
      <t>杨昌泓</t>
    </r>
  </si>
  <si>
    <t xml:space="preserve">20200020102047
</t>
  </si>
  <si>
    <r>
      <rPr>
        <sz val="11"/>
        <color theme="1"/>
        <rFont val="楷体"/>
        <charset val="134"/>
      </rPr>
      <t>山西大学餐厅防疫志愿活动、武义县中医院党员志愿者门诊导诊志愿活动、武义县</t>
    </r>
    <r>
      <rPr>
        <sz val="11"/>
        <color theme="1"/>
        <rFont val="Times New Roman"/>
        <charset val="134"/>
      </rPr>
      <t>“</t>
    </r>
    <r>
      <rPr>
        <sz val="11"/>
        <color theme="1"/>
        <rFont val="楷体"/>
        <charset val="134"/>
      </rPr>
      <t>留武过大年</t>
    </r>
    <r>
      <rPr>
        <sz val="11"/>
        <color theme="1"/>
        <rFont val="Times New Roman"/>
        <charset val="134"/>
      </rPr>
      <t>”</t>
    </r>
    <r>
      <rPr>
        <sz val="11"/>
        <color theme="1"/>
        <rFont val="楷体"/>
        <charset val="134"/>
      </rPr>
      <t>公益托管班志愿服务、伯是购公司红十字自救自护宣传活动</t>
    </r>
  </si>
  <si>
    <r>
      <rPr>
        <sz val="11"/>
        <color theme="1"/>
        <rFont val="楷体"/>
        <charset val="134"/>
      </rPr>
      <t>朱</t>
    </r>
    <r>
      <rPr>
        <sz val="11"/>
        <color theme="1"/>
        <rFont val="Times New Roman"/>
        <charset val="134"/>
      </rPr>
      <t xml:space="preserve">    </t>
    </r>
    <r>
      <rPr>
        <sz val="11"/>
        <color theme="1"/>
        <rFont val="楷体"/>
        <charset val="134"/>
      </rPr>
      <t>琳</t>
    </r>
  </si>
  <si>
    <t>201800205027</t>
  </si>
  <si>
    <r>
      <rPr>
        <sz val="11"/>
        <color theme="1"/>
        <rFont val="楷体"/>
        <charset val="134"/>
      </rPr>
      <t>防艾全体志愿大会、山西大学迎新活动、</t>
    </r>
    <r>
      <rPr>
        <sz val="11"/>
        <color theme="1"/>
        <rFont val="Times New Roman"/>
        <charset val="134"/>
      </rPr>
      <t>“</t>
    </r>
    <r>
      <rPr>
        <sz val="11"/>
        <color theme="1"/>
        <rFont val="楷体"/>
        <charset val="134"/>
      </rPr>
      <t>二青会</t>
    </r>
    <r>
      <rPr>
        <sz val="11"/>
        <color theme="1"/>
        <rFont val="Times New Roman"/>
        <charset val="134"/>
      </rPr>
      <t>”</t>
    </r>
    <r>
      <rPr>
        <sz val="11"/>
        <color theme="1"/>
        <rFont val="楷体"/>
        <charset val="134"/>
      </rPr>
      <t>志愿者培训活动、山西大学刷树活动、山西大学</t>
    </r>
    <r>
      <rPr>
        <sz val="11"/>
        <color theme="1"/>
        <rFont val="Times New Roman"/>
        <charset val="134"/>
      </rPr>
      <t>“</t>
    </r>
    <r>
      <rPr>
        <sz val="11"/>
        <color theme="1"/>
        <rFont val="楷体"/>
        <charset val="134"/>
      </rPr>
      <t>迎接二青会公交站宣传活动</t>
    </r>
    <r>
      <rPr>
        <sz val="11"/>
        <color theme="1"/>
        <rFont val="Times New Roman"/>
        <charset val="134"/>
      </rPr>
      <t>”</t>
    </r>
    <r>
      <rPr>
        <sz val="11"/>
        <color theme="1"/>
        <rFont val="楷体"/>
        <charset val="134"/>
      </rPr>
      <t>、防艾知识讲座</t>
    </r>
    <r>
      <rPr>
        <sz val="11"/>
        <color theme="1"/>
        <rFont val="Times New Roman"/>
        <charset val="134"/>
      </rPr>
      <t>(</t>
    </r>
    <r>
      <rPr>
        <sz val="11"/>
        <color theme="1"/>
        <rFont val="楷体"/>
        <charset val="134"/>
      </rPr>
      <t>历史文化学院、继续教育学院</t>
    </r>
    <r>
      <rPr>
        <sz val="11"/>
        <color theme="1"/>
        <rFont val="Times New Roman"/>
        <charset val="134"/>
      </rPr>
      <t>)</t>
    </r>
  </si>
  <si>
    <r>
      <rPr>
        <sz val="11"/>
        <color theme="1"/>
        <rFont val="楷体"/>
        <charset val="134"/>
      </rPr>
      <t>张</t>
    </r>
    <r>
      <rPr>
        <sz val="11"/>
        <color theme="1"/>
        <rFont val="Times New Roman"/>
        <charset val="134"/>
      </rPr>
      <t xml:space="preserve">    </t>
    </r>
    <r>
      <rPr>
        <sz val="11"/>
        <color theme="1"/>
        <rFont val="楷体"/>
        <charset val="134"/>
      </rPr>
      <t>亿</t>
    </r>
  </si>
  <si>
    <t>201800201055</t>
  </si>
  <si>
    <r>
      <rPr>
        <sz val="11"/>
        <color theme="1"/>
        <rFont val="楷体"/>
        <charset val="134"/>
      </rPr>
      <t>疫情防控志愿活动、艺术类考试志愿服务、反馈会志愿服务、艺术类考试志愿服务（校门防疫）、山西大学防控志愿活动、太原南站志愿活动、</t>
    </r>
    <r>
      <rPr>
        <sz val="11"/>
        <color theme="1"/>
        <rFont val="Times New Roman"/>
        <charset val="134"/>
      </rPr>
      <t>“</t>
    </r>
    <r>
      <rPr>
        <sz val="11"/>
        <color theme="1"/>
        <rFont val="楷体"/>
        <charset val="134"/>
      </rPr>
      <t>美化校园，你我同行</t>
    </r>
    <r>
      <rPr>
        <sz val="11"/>
        <color theme="1"/>
        <rFont val="Times New Roman"/>
        <charset val="134"/>
      </rPr>
      <t>”</t>
    </r>
    <r>
      <rPr>
        <sz val="11"/>
        <color theme="1"/>
        <rFont val="楷体"/>
        <charset val="134"/>
      </rPr>
      <t>志愿活动、山西大学餐厅防疫志愿活动、</t>
    </r>
    <r>
      <rPr>
        <sz val="11"/>
        <color theme="1"/>
        <rFont val="Times New Roman"/>
        <charset val="134"/>
      </rPr>
      <t>“</t>
    </r>
    <r>
      <rPr>
        <sz val="11"/>
        <color theme="1"/>
        <rFont val="楷体"/>
        <charset val="134"/>
      </rPr>
      <t>美化校园，你我同行</t>
    </r>
    <r>
      <rPr>
        <sz val="11"/>
        <color theme="1"/>
        <rFont val="Times New Roman"/>
        <charset val="134"/>
      </rPr>
      <t>”</t>
    </r>
    <r>
      <rPr>
        <sz val="11"/>
        <color theme="1"/>
        <rFont val="楷体"/>
        <charset val="134"/>
      </rPr>
      <t>培训会</t>
    </r>
  </si>
  <si>
    <r>
      <rPr>
        <sz val="11"/>
        <color theme="1"/>
        <rFont val="楷体"/>
        <charset val="134"/>
      </rPr>
      <t>于朝一</t>
    </r>
  </si>
  <si>
    <t>201900203123</t>
  </si>
  <si>
    <r>
      <rPr>
        <sz val="11"/>
        <color theme="1"/>
        <rFont val="楷体"/>
        <charset val="134"/>
      </rPr>
      <t>山西大学北家属院活动、</t>
    </r>
    <r>
      <rPr>
        <sz val="11"/>
        <color theme="1"/>
        <rFont val="Times New Roman"/>
        <charset val="134"/>
      </rPr>
      <t>“</t>
    </r>
    <r>
      <rPr>
        <sz val="11"/>
        <color theme="1"/>
        <rFont val="楷体"/>
        <charset val="134"/>
      </rPr>
      <t>传承文明，服务社会</t>
    </r>
    <r>
      <rPr>
        <sz val="11"/>
        <color theme="1"/>
        <rFont val="Times New Roman"/>
        <charset val="134"/>
      </rPr>
      <t>”</t>
    </r>
    <r>
      <rPr>
        <sz val="11"/>
        <color theme="1"/>
        <rFont val="楷体"/>
        <charset val="134"/>
      </rPr>
      <t>文源讲坛志愿服务、</t>
    </r>
    <r>
      <rPr>
        <sz val="11"/>
        <color theme="1"/>
        <rFont val="Times New Roman"/>
        <charset val="134"/>
      </rPr>
      <t>“</t>
    </r>
    <r>
      <rPr>
        <sz val="11"/>
        <color theme="1"/>
        <rFont val="楷体"/>
        <charset val="134"/>
      </rPr>
      <t>光盘行动</t>
    </r>
    <r>
      <rPr>
        <sz val="11"/>
        <color theme="1"/>
        <rFont val="Times New Roman"/>
        <charset val="134"/>
      </rPr>
      <t>”</t>
    </r>
    <r>
      <rPr>
        <sz val="11"/>
        <color theme="1"/>
        <rFont val="楷体"/>
        <charset val="134"/>
      </rPr>
      <t>、创城志愿活动、</t>
    </r>
    <r>
      <rPr>
        <sz val="11"/>
        <color theme="1"/>
        <rFont val="Times New Roman"/>
        <charset val="134"/>
      </rPr>
      <t>“</t>
    </r>
    <r>
      <rPr>
        <sz val="11"/>
        <color theme="1"/>
        <rFont val="楷体"/>
        <charset val="134"/>
      </rPr>
      <t>扬志愿精神，展奉献风采</t>
    </r>
    <r>
      <rPr>
        <sz val="11"/>
        <color theme="1"/>
        <rFont val="Times New Roman"/>
        <charset val="134"/>
      </rPr>
      <t>”</t>
    </r>
    <r>
      <rPr>
        <sz val="11"/>
        <color theme="1"/>
        <rFont val="楷体"/>
        <charset val="134"/>
      </rPr>
      <t>省图文化志愿活动、</t>
    </r>
    <r>
      <rPr>
        <sz val="11"/>
        <color theme="1"/>
        <rFont val="Times New Roman"/>
        <charset val="134"/>
      </rPr>
      <t>“</t>
    </r>
    <r>
      <rPr>
        <sz val="11"/>
        <color theme="1"/>
        <rFont val="楷体"/>
        <charset val="134"/>
      </rPr>
      <t>服务社会、展我青年力量</t>
    </r>
    <r>
      <rPr>
        <sz val="11"/>
        <color theme="1"/>
        <rFont val="Times New Roman"/>
        <charset val="134"/>
      </rPr>
      <t>”</t>
    </r>
    <r>
      <rPr>
        <sz val="11"/>
        <color theme="1"/>
        <rFont val="楷体"/>
        <charset val="134"/>
      </rPr>
      <t>山西省图书馆建国故事讲述文化志愿活动、阳城县青年疫情防控志愿活动、阳城县妇联防疫志愿活动</t>
    </r>
  </si>
  <si>
    <r>
      <rPr>
        <sz val="11"/>
        <color theme="1"/>
        <rFont val="楷体"/>
        <charset val="134"/>
      </rPr>
      <t>任国欣</t>
    </r>
  </si>
  <si>
    <t>204800201035</t>
  </si>
  <si>
    <r>
      <rPr>
        <sz val="11"/>
        <color theme="1"/>
        <rFont val="楷体"/>
        <charset val="134"/>
      </rPr>
      <t>山西大学</t>
    </r>
    <r>
      <rPr>
        <sz val="11"/>
        <color theme="1"/>
        <rFont val="Times New Roman"/>
        <charset val="134"/>
      </rPr>
      <t>“</t>
    </r>
    <r>
      <rPr>
        <sz val="11"/>
        <color theme="1"/>
        <rFont val="楷体"/>
        <charset val="134"/>
      </rPr>
      <t>二青会</t>
    </r>
    <r>
      <rPr>
        <sz val="11"/>
        <color theme="1"/>
        <rFont val="Times New Roman"/>
        <charset val="134"/>
      </rPr>
      <t>”</t>
    </r>
    <r>
      <rPr>
        <sz val="11"/>
        <color theme="1"/>
        <rFont val="楷体"/>
        <charset val="134"/>
      </rPr>
      <t>志愿者出征仪式、山西大学餐厅防疫志愿活动、太原南站</t>
    </r>
    <r>
      <rPr>
        <sz val="11"/>
        <color theme="1"/>
        <rFont val="Times New Roman"/>
        <charset val="134"/>
      </rPr>
      <t>2020</t>
    </r>
    <r>
      <rPr>
        <sz val="11"/>
        <color theme="1"/>
        <rFont val="楷体"/>
        <charset val="134"/>
      </rPr>
      <t>年春运志愿者服务活动、中华人民共和国第二届青年运动会排球比赛、太原南站志愿活动、防艾知识巡讲（历史文化学院、继续教育学院）、艺术类考试志愿服务、二青会排球比赛山西大学专场、</t>
    </r>
    <r>
      <rPr>
        <sz val="11"/>
        <color theme="1"/>
        <rFont val="Times New Roman"/>
        <charset val="134"/>
      </rPr>
      <t>“</t>
    </r>
    <r>
      <rPr>
        <sz val="11"/>
        <color theme="1"/>
        <rFont val="楷体"/>
        <charset val="134"/>
      </rPr>
      <t>美化校园</t>
    </r>
    <r>
      <rPr>
        <sz val="11"/>
        <color theme="1"/>
        <rFont val="Times New Roman"/>
        <charset val="134"/>
      </rPr>
      <t xml:space="preserve">  </t>
    </r>
    <r>
      <rPr>
        <sz val="11"/>
        <color theme="1"/>
        <rFont val="楷体"/>
        <charset val="134"/>
      </rPr>
      <t>你我同行</t>
    </r>
    <r>
      <rPr>
        <sz val="11"/>
        <color theme="1"/>
        <rFont val="Times New Roman"/>
        <charset val="134"/>
      </rPr>
      <t>”</t>
    </r>
    <r>
      <rPr>
        <sz val="11"/>
        <color theme="1"/>
        <rFont val="楷体"/>
        <charset val="134"/>
      </rPr>
      <t>志愿活动、</t>
    </r>
    <r>
      <rPr>
        <sz val="11"/>
        <color theme="1"/>
        <rFont val="Times New Roman"/>
        <charset val="134"/>
      </rPr>
      <t>“</t>
    </r>
    <r>
      <rPr>
        <sz val="11"/>
        <color theme="1"/>
        <rFont val="楷体"/>
        <charset val="134"/>
      </rPr>
      <t>二青会</t>
    </r>
    <r>
      <rPr>
        <sz val="11"/>
        <color theme="1"/>
        <rFont val="Times New Roman"/>
        <charset val="134"/>
      </rPr>
      <t>”</t>
    </r>
    <r>
      <rPr>
        <sz val="11"/>
        <color theme="1"/>
        <rFont val="楷体"/>
        <charset val="134"/>
      </rPr>
      <t>志愿者培训</t>
    </r>
  </si>
  <si>
    <t>哲学社会学学院志愿服务时长汇总表</t>
  </si>
  <si>
    <r>
      <rPr>
        <sz val="12"/>
        <color rgb="FF000000"/>
        <rFont val="楷体"/>
        <charset val="134"/>
      </rPr>
      <t>姓名</t>
    </r>
  </si>
  <si>
    <r>
      <rPr>
        <sz val="12"/>
        <color rgb="FF000000"/>
        <rFont val="楷体"/>
        <charset val="134"/>
      </rPr>
      <t>学号</t>
    </r>
  </si>
  <si>
    <r>
      <rPr>
        <sz val="12"/>
        <color rgb="FF000000"/>
        <rFont val="楷体"/>
        <charset val="134"/>
      </rPr>
      <t>认定时长</t>
    </r>
    <r>
      <rPr>
        <sz val="12"/>
        <color rgb="FF000000"/>
        <rFont val="Times New Roman"/>
        <charset val="134"/>
      </rPr>
      <t>/h</t>
    </r>
  </si>
  <si>
    <r>
      <rPr>
        <sz val="12"/>
        <color rgb="FF000000"/>
        <rFont val="楷体"/>
        <charset val="134"/>
      </rPr>
      <t>认定活动名称</t>
    </r>
  </si>
  <si>
    <r>
      <rPr>
        <sz val="11"/>
        <color rgb="FF000000"/>
        <rFont val="楷体"/>
        <charset val="134"/>
      </rPr>
      <t>龙安妮</t>
    </r>
  </si>
  <si>
    <t>201900303118</t>
  </si>
  <si>
    <r>
      <rPr>
        <sz val="11"/>
        <color rgb="FF000000"/>
        <rFont val="楷体"/>
        <charset val="134"/>
      </rPr>
      <t>防疫志愿活动</t>
    </r>
  </si>
  <si>
    <r>
      <rPr>
        <sz val="11"/>
        <color rgb="FF000000"/>
        <rFont val="楷体"/>
        <charset val="134"/>
      </rPr>
      <t>朱瑾瑜</t>
    </r>
  </si>
  <si>
    <t>201900303140</t>
  </si>
  <si>
    <r>
      <rPr>
        <sz val="11"/>
        <color rgb="FF000000"/>
        <rFont val="楷体"/>
        <charset val="134"/>
      </rPr>
      <t>防艾知识巡讲</t>
    </r>
  </si>
  <si>
    <r>
      <rPr>
        <sz val="11"/>
        <color rgb="FF000000"/>
        <rFont val="楷体"/>
        <charset val="134"/>
      </rPr>
      <t>王一珺</t>
    </r>
  </si>
  <si>
    <t>201900304152</t>
  </si>
  <si>
    <r>
      <rPr>
        <sz val="11"/>
        <color rgb="FF000000"/>
        <rFont val="楷体"/>
        <charset val="134"/>
      </rPr>
      <t>疫情预防控制</t>
    </r>
  </si>
  <si>
    <t>田  雨</t>
  </si>
  <si>
    <t>20200030301003</t>
  </si>
  <si>
    <r>
      <rPr>
        <sz val="11"/>
        <color rgb="FF000000"/>
        <rFont val="楷体"/>
        <charset val="134"/>
      </rPr>
      <t>李梦园</t>
    </r>
  </si>
  <si>
    <t>20200030301011</t>
  </si>
  <si>
    <r>
      <rPr>
        <sz val="11"/>
        <color rgb="FF000000"/>
        <rFont val="楷体"/>
        <charset val="134"/>
      </rPr>
      <t>王紫燕</t>
    </r>
  </si>
  <si>
    <t>20200030301013</t>
  </si>
  <si>
    <r>
      <rPr>
        <sz val="11"/>
        <color rgb="FF000000"/>
        <rFont val="楷体"/>
        <charset val="134"/>
      </rPr>
      <t>余丽婷</t>
    </r>
  </si>
  <si>
    <t>20200030301015</t>
  </si>
  <si>
    <t>周  鑫</t>
  </si>
  <si>
    <t>20200030301020</t>
  </si>
  <si>
    <r>
      <rPr>
        <sz val="11"/>
        <color rgb="FF000000"/>
        <rFont val="楷体"/>
        <charset val="134"/>
      </rPr>
      <t>华琬林</t>
    </r>
  </si>
  <si>
    <t>20200030301026</t>
  </si>
  <si>
    <r>
      <rPr>
        <sz val="11"/>
        <color rgb="FF000000"/>
        <rFont val="楷体"/>
        <charset val="134"/>
      </rPr>
      <t>王议弘</t>
    </r>
  </si>
  <si>
    <t>201800303029</t>
  </si>
  <si>
    <r>
      <rPr>
        <sz val="11"/>
        <color rgb="FF000000"/>
        <rFont val="楷体"/>
        <charset val="134"/>
      </rPr>
      <t>人口普查志愿活动</t>
    </r>
  </si>
  <si>
    <t>段  彤</t>
  </si>
  <si>
    <t>201900304104</t>
  </si>
  <si>
    <r>
      <rPr>
        <sz val="11"/>
        <color rgb="FF000000"/>
        <rFont val="楷体"/>
        <charset val="134"/>
      </rPr>
      <t>疫情防控志愿活动</t>
    </r>
  </si>
  <si>
    <r>
      <rPr>
        <sz val="11"/>
        <color rgb="FF000000"/>
        <rFont val="楷体"/>
        <charset val="134"/>
      </rPr>
      <t>李卓颖</t>
    </r>
  </si>
  <si>
    <t>20200030401002</t>
  </si>
  <si>
    <r>
      <rPr>
        <sz val="11"/>
        <color rgb="FF000000"/>
        <rFont val="楷体"/>
        <charset val="134"/>
      </rPr>
      <t>光盘行动餐厅活动</t>
    </r>
  </si>
  <si>
    <r>
      <rPr>
        <sz val="11"/>
        <color rgb="FF000000"/>
        <rFont val="楷体"/>
        <charset val="134"/>
      </rPr>
      <t>胡雪艳</t>
    </r>
  </si>
  <si>
    <t>20200030401007</t>
  </si>
  <si>
    <r>
      <rPr>
        <sz val="11"/>
        <color rgb="FF000000"/>
        <rFont val="楷体"/>
        <charset val="134"/>
      </rPr>
      <t>疫情防控志愿服务</t>
    </r>
  </si>
  <si>
    <r>
      <rPr>
        <sz val="11"/>
        <color rgb="FF000000"/>
        <rFont val="楷体"/>
        <charset val="134"/>
      </rPr>
      <t>王星惠</t>
    </r>
  </si>
  <si>
    <t>201800303028</t>
  </si>
  <si>
    <r>
      <rPr>
        <sz val="11"/>
        <color rgb="FF000000"/>
        <rFont val="楷体"/>
        <charset val="134"/>
      </rPr>
      <t>疫情防控餐厅志愿活动</t>
    </r>
  </si>
  <si>
    <r>
      <rPr>
        <sz val="11"/>
        <color rgb="FF000000"/>
        <rFont val="楷体"/>
        <charset val="134"/>
      </rPr>
      <t>邓玉梅</t>
    </r>
  </si>
  <si>
    <t>201920606001</t>
  </si>
  <si>
    <r>
      <rPr>
        <sz val="11"/>
        <color rgb="FF000000"/>
        <rFont val="楷体"/>
        <charset val="134"/>
      </rPr>
      <t>疫情防控相关数据采集</t>
    </r>
  </si>
  <si>
    <r>
      <rPr>
        <sz val="11"/>
        <color rgb="FF000000"/>
        <rFont val="楷体"/>
        <charset val="134"/>
      </rPr>
      <t>钟黎莉</t>
    </r>
  </si>
  <si>
    <t>20200030301016</t>
  </si>
  <si>
    <r>
      <rPr>
        <sz val="11"/>
        <color rgb="FF000000"/>
        <rFont val="楷体"/>
        <charset val="134"/>
      </rPr>
      <t>防艾校内宣传（令德）</t>
    </r>
  </si>
  <si>
    <t>杨  赛</t>
  </si>
  <si>
    <t>202020602030</t>
  </si>
  <si>
    <r>
      <rPr>
        <sz val="11"/>
        <color rgb="FF000000"/>
        <rFont val="楷体"/>
        <charset val="134"/>
      </rPr>
      <t>小白乡范坪村疫情防控</t>
    </r>
  </si>
  <si>
    <r>
      <rPr>
        <sz val="11"/>
        <color rgb="FF000000"/>
        <rFont val="楷体"/>
        <charset val="134"/>
      </rPr>
      <t>靳馥榕</t>
    </r>
  </si>
  <si>
    <t>201900304114</t>
  </si>
  <si>
    <r>
      <rPr>
        <sz val="11"/>
        <color rgb="FF000000"/>
        <rFont val="楷体"/>
        <charset val="134"/>
      </rPr>
      <t>新冠肺炎疫情防控阻击战</t>
    </r>
  </si>
  <si>
    <r>
      <rPr>
        <sz val="11"/>
        <color rgb="FF000000"/>
        <rFont val="楷体"/>
        <charset val="134"/>
      </rPr>
      <t>王一淳</t>
    </r>
  </si>
  <si>
    <t>202020601014</t>
  </si>
  <si>
    <r>
      <rPr>
        <sz val="11"/>
        <color rgb="FF000000"/>
        <rFont val="楷体"/>
        <charset val="134"/>
      </rPr>
      <t>迁安市疫情防控志愿活动</t>
    </r>
  </si>
  <si>
    <r>
      <rPr>
        <sz val="11"/>
        <color rgb="FF000000"/>
        <rFont val="楷体"/>
        <charset val="134"/>
      </rPr>
      <t>贾玉波</t>
    </r>
  </si>
  <si>
    <t>201700301024</t>
  </si>
  <si>
    <r>
      <rPr>
        <sz val="11"/>
        <color rgb="FF000000"/>
        <rFont val="楷体"/>
        <charset val="134"/>
      </rPr>
      <t>二青会青运村志愿活动服务</t>
    </r>
  </si>
  <si>
    <t>刘  昕</t>
  </si>
  <si>
    <t>201800303021</t>
  </si>
  <si>
    <r>
      <rPr>
        <sz val="11"/>
        <color rgb="FF000000"/>
        <rFont val="楷体"/>
        <charset val="134"/>
      </rPr>
      <t>山西大学疫情防控志愿活动</t>
    </r>
  </si>
  <si>
    <r>
      <rPr>
        <sz val="11"/>
        <color rgb="FF000000"/>
        <rFont val="楷体"/>
        <charset val="134"/>
      </rPr>
      <t>刘新怡</t>
    </r>
  </si>
  <si>
    <t>201900303115</t>
  </si>
  <si>
    <r>
      <rPr>
        <sz val="11"/>
        <color rgb="FF000000"/>
        <rFont val="楷体"/>
        <charset val="134"/>
      </rPr>
      <t>王凤清</t>
    </r>
  </si>
  <si>
    <t>201900303124</t>
  </si>
  <si>
    <r>
      <rPr>
        <sz val="11"/>
        <color rgb="FF000000"/>
        <rFont val="楷体"/>
        <charset val="134"/>
      </rPr>
      <t>刘绍琛</t>
    </r>
  </si>
  <si>
    <t>20200030401040</t>
  </si>
  <si>
    <r>
      <rPr>
        <sz val="11"/>
        <color rgb="FF000000"/>
        <rFont val="楷体"/>
        <charset val="134"/>
      </rPr>
      <t>疫情防控志愿活动服务活动</t>
    </r>
  </si>
  <si>
    <r>
      <rPr>
        <sz val="11"/>
        <color rgb="FF000000"/>
        <rFont val="楷体"/>
        <charset val="134"/>
      </rPr>
      <t>邢佑钟</t>
    </r>
  </si>
  <si>
    <t>202020606012</t>
  </si>
  <si>
    <r>
      <rPr>
        <sz val="11"/>
        <color rgb="FF000000"/>
        <rFont val="楷体"/>
        <charset val="134"/>
      </rPr>
      <t>城区疫情防控志愿服务活动</t>
    </r>
  </si>
  <si>
    <r>
      <rPr>
        <sz val="11"/>
        <color rgb="FF000000"/>
        <rFont val="楷体"/>
        <charset val="134"/>
      </rPr>
      <t>王泳琪</t>
    </r>
  </si>
  <si>
    <t>201800303030</t>
  </si>
  <si>
    <r>
      <rPr>
        <sz val="11"/>
        <color rgb="FF000000"/>
        <rFont val="楷体"/>
        <charset val="134"/>
      </rPr>
      <t>山西大学礼仪志愿活动培训；</t>
    </r>
  </si>
  <si>
    <r>
      <rPr>
        <sz val="11"/>
        <color rgb="FF000000"/>
        <rFont val="楷体"/>
        <charset val="134"/>
      </rPr>
      <t>祁明洁</t>
    </r>
  </si>
  <si>
    <t>201900304140</t>
  </si>
  <si>
    <r>
      <rPr>
        <sz val="11"/>
        <color rgb="FF000000"/>
        <rFont val="楷体"/>
        <charset val="134"/>
      </rPr>
      <t>防艾知识巡讲；防艾校内宣传</t>
    </r>
  </si>
  <si>
    <t>李  芯</t>
  </si>
  <si>
    <t>20200030401039</t>
  </si>
  <si>
    <r>
      <rPr>
        <sz val="11"/>
        <color rgb="FF000000"/>
        <rFont val="楷体"/>
        <charset val="134"/>
      </rPr>
      <t>山西大学善行</t>
    </r>
    <r>
      <rPr>
        <sz val="11"/>
        <color rgb="FF000000"/>
        <rFont val="Times New Roman"/>
        <charset val="134"/>
      </rPr>
      <t>100</t>
    </r>
    <r>
      <rPr>
        <sz val="11"/>
        <color rgb="FF000000"/>
        <rFont val="楷体"/>
        <charset val="134"/>
      </rPr>
      <t>义卖活动</t>
    </r>
  </si>
  <si>
    <r>
      <rPr>
        <sz val="11"/>
        <color rgb="FF000000"/>
        <rFont val="楷体"/>
        <charset val="134"/>
      </rPr>
      <t>王冉冉</t>
    </r>
  </si>
  <si>
    <t>20200030401044</t>
  </si>
  <si>
    <r>
      <rPr>
        <sz val="11"/>
        <color rgb="FF000000"/>
        <rFont val="楷体"/>
        <charset val="134"/>
      </rPr>
      <t>滏西街社区抗击疫情志愿活动</t>
    </r>
  </si>
  <si>
    <r>
      <rPr>
        <sz val="11"/>
        <color rgb="FF000000"/>
        <rFont val="楷体"/>
        <charset val="134"/>
      </rPr>
      <t>杜心怡</t>
    </r>
  </si>
  <si>
    <t>201900304101</t>
  </si>
  <si>
    <r>
      <rPr>
        <sz val="11"/>
        <color rgb="FF000000"/>
        <rFont val="楷体"/>
        <charset val="134"/>
      </rPr>
      <t>山西大学疫情防控餐厅志愿活动</t>
    </r>
  </si>
  <si>
    <r>
      <rPr>
        <sz val="11"/>
        <color rgb="FF000000"/>
        <rFont val="楷体"/>
        <charset val="134"/>
      </rPr>
      <t>李锦添</t>
    </r>
  </si>
  <si>
    <t>201900304121</t>
  </si>
  <si>
    <r>
      <rPr>
        <sz val="11"/>
        <color rgb="FF000000"/>
        <rFont val="楷体"/>
        <charset val="134"/>
      </rPr>
      <t>彭琬滢</t>
    </r>
  </si>
  <si>
    <t>201900304139</t>
  </si>
  <si>
    <r>
      <rPr>
        <sz val="11"/>
        <color rgb="FF000000"/>
        <rFont val="楷体"/>
        <charset val="134"/>
      </rPr>
      <t>孟明明</t>
    </r>
  </si>
  <si>
    <t>201900303119</t>
  </si>
  <si>
    <r>
      <rPr>
        <sz val="11"/>
        <color rgb="FF000000"/>
        <rFont val="Times New Roman"/>
        <charset val="134"/>
      </rPr>
      <t>“</t>
    </r>
    <r>
      <rPr>
        <sz val="11"/>
        <color rgb="FF000000"/>
        <rFont val="楷体"/>
        <charset val="134"/>
      </rPr>
      <t>美化校园、你我同行</t>
    </r>
    <r>
      <rPr>
        <sz val="11"/>
        <color rgb="FF000000"/>
        <rFont val="Times New Roman"/>
        <charset val="134"/>
      </rPr>
      <t>”</t>
    </r>
    <r>
      <rPr>
        <sz val="11"/>
        <color rgb="FF000000"/>
        <rFont val="楷体"/>
        <charset val="134"/>
      </rPr>
      <t>志愿活动</t>
    </r>
  </si>
  <si>
    <r>
      <rPr>
        <sz val="11"/>
        <color rgb="FF000000"/>
        <rFont val="楷体"/>
        <charset val="134"/>
      </rPr>
      <t>梁泽麟</t>
    </r>
  </si>
  <si>
    <t>201900304126</t>
  </si>
  <si>
    <r>
      <rPr>
        <sz val="11"/>
        <color rgb="FF000000"/>
        <rFont val="楷体"/>
        <charset val="134"/>
      </rPr>
      <t>永安村疫情防控；白圭村疫情防控</t>
    </r>
  </si>
  <si>
    <r>
      <rPr>
        <sz val="11"/>
        <color rgb="FF000000"/>
        <rFont val="楷体"/>
        <charset val="134"/>
      </rPr>
      <t>梁俊琦</t>
    </r>
  </si>
  <si>
    <t>202020601005</t>
  </si>
  <si>
    <r>
      <rPr>
        <sz val="11"/>
        <color rgb="FF000000"/>
        <rFont val="楷体"/>
        <charset val="134"/>
      </rPr>
      <t>下烟村疫情防控青年志愿活动活动</t>
    </r>
  </si>
  <si>
    <t>李  阳</t>
  </si>
  <si>
    <t>201920606008</t>
  </si>
  <si>
    <r>
      <rPr>
        <sz val="11"/>
        <color rgb="FF000000"/>
        <rFont val="楷体"/>
        <charset val="134"/>
      </rPr>
      <t>山西大学</t>
    </r>
    <r>
      <rPr>
        <sz val="11"/>
        <color rgb="FF000000"/>
        <rFont val="Times New Roman"/>
        <charset val="134"/>
      </rPr>
      <t>2019</t>
    </r>
    <r>
      <rPr>
        <sz val="11"/>
        <color rgb="FF000000"/>
        <rFont val="楷体"/>
        <charset val="134"/>
      </rPr>
      <t>铁路春运志愿活动</t>
    </r>
  </si>
  <si>
    <t>刘  贺</t>
  </si>
  <si>
    <t>201900304129</t>
  </si>
  <si>
    <r>
      <rPr>
        <sz val="11"/>
        <color rgb="FF000000"/>
        <rFont val="楷体"/>
        <charset val="134"/>
      </rPr>
      <t>山西大学疫情防控餐厅志愿活动（晚上）</t>
    </r>
  </si>
  <si>
    <t>罗  媛</t>
  </si>
  <si>
    <t>201900304134</t>
  </si>
  <si>
    <r>
      <rPr>
        <sz val="11"/>
        <color rgb="FF000000"/>
        <rFont val="楷体"/>
        <charset val="134"/>
      </rPr>
      <t>岳雨忻</t>
    </r>
  </si>
  <si>
    <t>20200030301024</t>
  </si>
  <si>
    <r>
      <rPr>
        <sz val="11"/>
        <color rgb="FF000000"/>
        <rFont val="楷体"/>
        <charset val="134"/>
      </rPr>
      <t>人口普查信息录入；高龄人口信息补助登记</t>
    </r>
  </si>
  <si>
    <r>
      <rPr>
        <sz val="11"/>
        <color rgb="FF000000"/>
        <rFont val="楷体"/>
        <charset val="134"/>
      </rPr>
      <t>魏胤妤</t>
    </r>
  </si>
  <si>
    <t>201800301041</t>
  </si>
  <si>
    <r>
      <rPr>
        <sz val="11"/>
        <color rgb="FF000000"/>
        <rFont val="楷体"/>
        <charset val="134"/>
      </rPr>
      <t>山西大学迎新志愿活动</t>
    </r>
    <r>
      <rPr>
        <sz val="11"/>
        <color rgb="FF000000"/>
        <rFont val="Times New Roman"/>
        <charset val="134"/>
      </rPr>
      <t xml:space="preserve">  </t>
    </r>
    <r>
      <rPr>
        <sz val="11"/>
        <color rgb="FF000000"/>
        <rFont val="楷体"/>
        <charset val="134"/>
      </rPr>
      <t>二青会志愿活动培训</t>
    </r>
  </si>
  <si>
    <r>
      <rPr>
        <sz val="11"/>
        <color rgb="FF000000"/>
        <rFont val="楷体"/>
        <charset val="134"/>
      </rPr>
      <t>陈臻阳</t>
    </r>
  </si>
  <si>
    <t>201900303102</t>
  </si>
  <si>
    <r>
      <rPr>
        <sz val="11"/>
        <color rgb="FF000000"/>
        <rFont val="楷体"/>
        <charset val="134"/>
      </rPr>
      <t>山西大学艺考志愿服务；餐厅疫情防控志愿活动</t>
    </r>
  </si>
  <si>
    <r>
      <rPr>
        <sz val="11"/>
        <color rgb="FF000000"/>
        <rFont val="楷体"/>
        <charset val="134"/>
      </rPr>
      <t>侯高杰</t>
    </r>
  </si>
  <si>
    <t>201900303109</t>
  </si>
  <si>
    <r>
      <rPr>
        <sz val="11"/>
        <color rgb="FF000000"/>
        <rFont val="楷体"/>
        <charset val="134"/>
      </rPr>
      <t>白慧慧</t>
    </r>
  </si>
  <si>
    <t>20200030301001</t>
  </si>
  <si>
    <r>
      <rPr>
        <sz val="11"/>
        <color rgb="FF000000"/>
        <rFont val="楷体"/>
        <charset val="134"/>
      </rPr>
      <t>第六次线上一对一辅导志愿活动；防艾知识巡讲</t>
    </r>
  </si>
  <si>
    <r>
      <rPr>
        <sz val="11"/>
        <color rgb="FF000000"/>
        <rFont val="楷体"/>
        <charset val="134"/>
      </rPr>
      <t>马祖霖</t>
    </r>
  </si>
  <si>
    <t>20200030301019</t>
  </si>
  <si>
    <r>
      <rPr>
        <sz val="11"/>
        <color rgb="FF000000"/>
        <rFont val="楷体"/>
        <charset val="134"/>
      </rPr>
      <t>中国</t>
    </r>
    <r>
      <rPr>
        <sz val="11"/>
        <color rgb="FF000000"/>
        <rFont val="Times New Roman"/>
        <charset val="134"/>
      </rPr>
      <t>HBV</t>
    </r>
    <r>
      <rPr>
        <sz val="11"/>
        <color rgb="FF000000"/>
        <rFont val="楷体"/>
        <charset val="134"/>
      </rPr>
      <t>患活动肝癌风险防控云教育示范项目</t>
    </r>
  </si>
  <si>
    <r>
      <rPr>
        <sz val="11"/>
        <color rgb="FF000000"/>
        <rFont val="楷体"/>
        <charset val="134"/>
      </rPr>
      <t>刘小恒</t>
    </r>
  </si>
  <si>
    <t>202020606009</t>
  </si>
  <si>
    <r>
      <rPr>
        <sz val="11"/>
        <color rgb="FF000000"/>
        <rFont val="楷体"/>
        <charset val="134"/>
      </rPr>
      <t>平山县和爱协会志愿活动小区互助防疫公益活动</t>
    </r>
  </si>
  <si>
    <r>
      <rPr>
        <sz val="11"/>
        <color rgb="FF000000"/>
        <rFont val="楷体"/>
        <charset val="134"/>
      </rPr>
      <t>孙晋乐</t>
    </r>
  </si>
  <si>
    <t>201900303122</t>
  </si>
  <si>
    <r>
      <rPr>
        <sz val="11"/>
        <color rgb="FF000000"/>
        <rFont val="楷体"/>
        <charset val="134"/>
      </rPr>
      <t>大学生防疫志愿活动；山西大学疫情防控志愿活动</t>
    </r>
  </si>
  <si>
    <t>聂  彤</t>
  </si>
  <si>
    <t>201900304137</t>
  </si>
  <si>
    <r>
      <rPr>
        <sz val="11"/>
        <color rgb="FF000000"/>
        <rFont val="楷体"/>
        <charset val="134"/>
      </rPr>
      <t>防艾知识巡讲</t>
    </r>
    <r>
      <rPr>
        <sz val="11"/>
        <color rgb="FF000000"/>
        <rFont val="Times New Roman"/>
        <charset val="134"/>
      </rPr>
      <t xml:space="preserve">  </t>
    </r>
    <r>
      <rPr>
        <sz val="11"/>
        <color rgb="FF000000"/>
        <rFont val="楷体"/>
        <charset val="134"/>
      </rPr>
      <t>忻州古城文化旅游招商推介宣传</t>
    </r>
  </si>
  <si>
    <r>
      <rPr>
        <sz val="11"/>
        <color rgb="FF000000"/>
        <rFont val="楷体"/>
        <charset val="134"/>
      </rPr>
      <t>李程昊</t>
    </r>
  </si>
  <si>
    <t>20200030401047</t>
  </si>
  <si>
    <r>
      <rPr>
        <sz val="11"/>
        <color rgb="FF000000"/>
        <rFont val="楷体"/>
        <charset val="134"/>
      </rPr>
      <t>山西大学善行</t>
    </r>
    <r>
      <rPr>
        <sz val="11"/>
        <color rgb="FF000000"/>
        <rFont val="Times New Roman"/>
        <charset val="134"/>
      </rPr>
      <t>100·</t>
    </r>
    <r>
      <rPr>
        <sz val="11"/>
        <color rgb="FF000000"/>
        <rFont val="楷体"/>
        <charset val="134"/>
      </rPr>
      <t>义卖活动，善行</t>
    </r>
    <r>
      <rPr>
        <sz val="11"/>
        <color rgb="FF000000"/>
        <rFont val="Times New Roman"/>
        <charset val="134"/>
      </rPr>
      <t>100</t>
    </r>
    <r>
      <rPr>
        <sz val="11"/>
        <color rgb="FF000000"/>
        <rFont val="楷体"/>
        <charset val="134"/>
      </rPr>
      <t>募捐</t>
    </r>
  </si>
  <si>
    <t>王  宁</t>
  </si>
  <si>
    <t>202020610020</t>
  </si>
  <si>
    <r>
      <rPr>
        <sz val="11"/>
        <color rgb="FF000000"/>
        <rFont val="Times New Roman"/>
        <charset val="134"/>
      </rPr>
      <t>2021</t>
    </r>
    <r>
      <rPr>
        <sz val="11"/>
        <color rgb="FF000000"/>
        <rFont val="楷体"/>
        <charset val="134"/>
      </rPr>
      <t>年寒假交城县新冠肺炎疫情防控志愿活动</t>
    </r>
  </si>
  <si>
    <r>
      <rPr>
        <sz val="11"/>
        <color rgb="FF000000"/>
        <rFont val="楷体"/>
        <charset val="134"/>
      </rPr>
      <t>范晨霖</t>
    </r>
  </si>
  <si>
    <t>201800303008</t>
  </si>
  <si>
    <r>
      <rPr>
        <sz val="11"/>
        <color rgb="FF000000"/>
        <rFont val="楷体"/>
        <charset val="134"/>
      </rPr>
      <t>山西大学餐厅防疫志愿；山西大学坞城校区创城志愿</t>
    </r>
  </si>
  <si>
    <r>
      <rPr>
        <sz val="11"/>
        <color rgb="FF000000"/>
        <rFont val="楷体"/>
        <charset val="134"/>
      </rPr>
      <t>李明星</t>
    </r>
  </si>
  <si>
    <t>201900304123</t>
  </si>
  <si>
    <r>
      <rPr>
        <sz val="11"/>
        <color rgb="FF000000"/>
        <rFont val="楷体"/>
        <charset val="134"/>
      </rPr>
      <t>防艾校内宣传（令德）；山西大学坞城校区创城志愿活动</t>
    </r>
  </si>
  <si>
    <t>李  越</t>
  </si>
  <si>
    <t>201800303018</t>
  </si>
  <si>
    <r>
      <rPr>
        <sz val="11"/>
        <color rgb="FF000000"/>
        <rFont val="楷体"/>
        <charset val="134"/>
      </rPr>
      <t>山西大学餐厅防疫志愿</t>
    </r>
    <r>
      <rPr>
        <sz val="11"/>
        <color rgb="FF000000"/>
        <rFont val="Times New Roman"/>
        <charset val="134"/>
      </rPr>
      <t xml:space="preserve">  </t>
    </r>
    <r>
      <rPr>
        <sz val="11"/>
        <color rgb="FF000000"/>
        <rFont val="楷体"/>
        <charset val="134"/>
      </rPr>
      <t>山西大学坞城校区创城志愿活动</t>
    </r>
  </si>
  <si>
    <r>
      <rPr>
        <sz val="11"/>
        <color rgb="FF000000"/>
        <rFont val="楷体"/>
        <charset val="134"/>
      </rPr>
      <t>宁铃瑜</t>
    </r>
  </si>
  <si>
    <t>202020604005</t>
  </si>
  <si>
    <r>
      <rPr>
        <sz val="11"/>
        <color rgb="FF000000"/>
        <rFont val="楷体"/>
        <charset val="134"/>
      </rPr>
      <t>稷山县社区服务中心民悦社区返乡大学生抗疫志愿服务活动</t>
    </r>
  </si>
  <si>
    <r>
      <rPr>
        <sz val="11"/>
        <color rgb="FF000000"/>
        <rFont val="楷体"/>
        <charset val="134"/>
      </rPr>
      <t>张楚若兰</t>
    </r>
  </si>
  <si>
    <t>201800303037</t>
  </si>
  <si>
    <r>
      <rPr>
        <sz val="11"/>
        <color rgb="FF000000"/>
        <rFont val="楷体"/>
        <charset val="134"/>
      </rPr>
      <t>防艾全体志愿活动大会</t>
    </r>
    <r>
      <rPr>
        <sz val="11"/>
        <color rgb="FF000000"/>
        <rFont val="Times New Roman"/>
        <charset val="134"/>
      </rPr>
      <t xml:space="preserve"> </t>
    </r>
    <r>
      <rPr>
        <sz val="11"/>
        <color rgb="FF000000"/>
        <rFont val="楷体"/>
        <charset val="134"/>
      </rPr>
      <t>防艾知识巡讲（哲学社会学学院）</t>
    </r>
    <r>
      <rPr>
        <sz val="11"/>
        <color rgb="FF000000"/>
        <rFont val="Times New Roman"/>
        <charset val="134"/>
      </rPr>
      <t xml:space="preserve"> </t>
    </r>
  </si>
  <si>
    <r>
      <rPr>
        <sz val="11"/>
        <color rgb="FF000000"/>
        <rFont val="楷体"/>
        <charset val="134"/>
      </rPr>
      <t>孟欣宇</t>
    </r>
  </si>
  <si>
    <t>201900303120</t>
  </si>
  <si>
    <r>
      <rPr>
        <sz val="11"/>
        <color rgb="FF000000"/>
        <rFont val="楷体"/>
        <charset val="134"/>
      </rPr>
      <t>山西大学疫情防控志愿活动</t>
    </r>
    <r>
      <rPr>
        <sz val="11"/>
        <color rgb="FF000000"/>
        <rFont val="Times New Roman"/>
        <charset val="134"/>
      </rPr>
      <t>;</t>
    </r>
    <r>
      <rPr>
        <sz val="11"/>
        <color rgb="FF000000"/>
        <rFont val="楷体"/>
        <charset val="134"/>
      </rPr>
      <t>疫情寒假志愿；省图文化志愿；</t>
    </r>
  </si>
  <si>
    <r>
      <rPr>
        <sz val="11"/>
        <color rgb="FF000000"/>
        <rFont val="楷体"/>
        <charset val="134"/>
      </rPr>
      <t>康华烨</t>
    </r>
  </si>
  <si>
    <t>201900304115</t>
  </si>
  <si>
    <r>
      <rPr>
        <sz val="11"/>
        <color rgb="FF000000"/>
        <rFont val="楷体"/>
        <charset val="134"/>
      </rPr>
      <t>创城志愿活动</t>
    </r>
    <r>
      <rPr>
        <sz val="11"/>
        <color rgb="FF000000"/>
        <rFont val="Times New Roman"/>
        <charset val="134"/>
      </rPr>
      <t xml:space="preserve">  </t>
    </r>
    <r>
      <rPr>
        <sz val="11"/>
        <color rgb="FF000000"/>
        <rFont val="楷体"/>
        <charset val="134"/>
      </rPr>
      <t>文明校园志愿活动</t>
    </r>
    <r>
      <rPr>
        <sz val="11"/>
        <color rgb="FF000000"/>
        <rFont val="Times New Roman"/>
        <charset val="134"/>
      </rPr>
      <t xml:space="preserve">  </t>
    </r>
    <r>
      <rPr>
        <sz val="11"/>
        <color rgb="FF000000"/>
        <rFont val="楷体"/>
        <charset val="134"/>
      </rPr>
      <t>疫情防控餐厅志愿活动</t>
    </r>
  </si>
  <si>
    <t>李  蕾</t>
  </si>
  <si>
    <t>201800303017</t>
  </si>
  <si>
    <r>
      <rPr>
        <sz val="11"/>
        <color rgb="FF000000"/>
        <rFont val="楷体"/>
        <charset val="134"/>
      </rPr>
      <t>山西大学疫情防控餐厅志愿活动；山西大学创建文明城市志愿活动</t>
    </r>
  </si>
  <si>
    <r>
      <rPr>
        <sz val="11"/>
        <color rgb="FF000000"/>
        <rFont val="楷体"/>
        <charset val="134"/>
      </rPr>
      <t>范晟瑞</t>
    </r>
  </si>
  <si>
    <t>201900304105</t>
  </si>
  <si>
    <r>
      <rPr>
        <sz val="11"/>
        <color rgb="FF000000"/>
        <rFont val="楷体"/>
        <charset val="134"/>
      </rPr>
      <t>防艾校内宣传（令德）</t>
    </r>
    <r>
      <rPr>
        <sz val="11"/>
        <color rgb="FF000000"/>
        <rFont val="Times New Roman"/>
        <charset val="134"/>
      </rPr>
      <t xml:space="preserve">  </t>
    </r>
    <r>
      <rPr>
        <sz val="11"/>
        <color rgb="FF000000"/>
        <rFont val="楷体"/>
        <charset val="134"/>
      </rPr>
      <t>山西大学疫情防控餐厅志愿活动（晚上）</t>
    </r>
  </si>
  <si>
    <t>段  琦</t>
  </si>
  <si>
    <t>201800301007</t>
  </si>
  <si>
    <r>
      <rPr>
        <sz val="11"/>
        <color rgb="FF000000"/>
        <rFont val="楷体"/>
        <charset val="134"/>
      </rPr>
      <t>山西大学红枫志愿活动协会</t>
    </r>
    <r>
      <rPr>
        <sz val="11"/>
        <color rgb="FF000000"/>
        <rFont val="Times New Roman"/>
        <charset val="134"/>
      </rPr>
      <t>“</t>
    </r>
    <r>
      <rPr>
        <sz val="11"/>
        <color rgb="FF000000"/>
        <rFont val="楷体"/>
        <charset val="134"/>
      </rPr>
      <t>为奉献活动奉献</t>
    </r>
    <r>
      <rPr>
        <sz val="11"/>
        <color rgb="FF000000"/>
        <rFont val="Times New Roman"/>
        <charset val="134"/>
      </rPr>
      <t>”</t>
    </r>
    <r>
      <rPr>
        <sz val="11"/>
        <color rgb="FF000000"/>
        <rFont val="楷体"/>
        <charset val="134"/>
      </rPr>
      <t>活动；餐厅防疫志愿活动</t>
    </r>
  </si>
  <si>
    <t>赵  柯</t>
  </si>
  <si>
    <t>202020610034</t>
  </si>
  <si>
    <r>
      <rPr>
        <sz val="11"/>
        <color rgb="FF000000"/>
        <rFont val="楷体"/>
        <charset val="134"/>
      </rPr>
      <t>青春兴晋，大学生社区防疫行动；宣传防疫知识；核查核酸检测及居家隔离人员</t>
    </r>
  </si>
  <si>
    <r>
      <rPr>
        <sz val="11"/>
        <color rgb="FF000000"/>
        <rFont val="楷体"/>
        <charset val="134"/>
      </rPr>
      <t>杜宇航</t>
    </r>
  </si>
  <si>
    <t>201900304102</t>
  </si>
  <si>
    <r>
      <rPr>
        <sz val="11"/>
        <color rgb="FF000000"/>
        <rFont val="楷体"/>
        <charset val="134"/>
      </rPr>
      <t>防艾知识巡讲</t>
    </r>
    <r>
      <rPr>
        <sz val="11"/>
        <color rgb="FF000000"/>
        <rFont val="Times New Roman"/>
        <charset val="134"/>
      </rPr>
      <t xml:space="preserve">  </t>
    </r>
    <r>
      <rPr>
        <sz val="11"/>
        <color rgb="FF000000"/>
        <rFont val="楷体"/>
        <charset val="134"/>
      </rPr>
      <t>山西大学坞城校区创城志愿活动</t>
    </r>
    <r>
      <rPr>
        <sz val="11"/>
        <color rgb="FF000000"/>
        <rFont val="Times New Roman"/>
        <charset val="134"/>
      </rPr>
      <t xml:space="preserve">  </t>
    </r>
    <r>
      <rPr>
        <sz val="11"/>
        <color rgb="FF000000"/>
        <rFont val="楷体"/>
        <charset val="134"/>
      </rPr>
      <t>山西大学疫情防控餐厅志愿</t>
    </r>
  </si>
  <si>
    <r>
      <rPr>
        <sz val="11"/>
        <color rgb="FF000000"/>
        <rFont val="楷体"/>
        <charset val="134"/>
      </rPr>
      <t>于轹丹</t>
    </r>
  </si>
  <si>
    <t>201900303131</t>
  </si>
  <si>
    <r>
      <rPr>
        <sz val="11"/>
        <color rgb="FF000000"/>
        <rFont val="Times New Roman"/>
        <charset val="134"/>
      </rPr>
      <t>“</t>
    </r>
    <r>
      <rPr>
        <sz val="11"/>
        <color rgb="FF000000"/>
        <rFont val="楷体"/>
        <charset val="134"/>
      </rPr>
      <t>美化校园，你我同行</t>
    </r>
    <r>
      <rPr>
        <sz val="11"/>
        <color rgb="FF000000"/>
        <rFont val="Times New Roman"/>
        <charset val="134"/>
      </rPr>
      <t>”</t>
    </r>
    <r>
      <rPr>
        <sz val="11"/>
        <color rgb="FF000000"/>
        <rFont val="楷体"/>
        <charset val="134"/>
      </rPr>
      <t>志愿活动；防艾知识巡讲；山西大学疫情防控餐厅志愿活动</t>
    </r>
  </si>
  <si>
    <r>
      <rPr>
        <sz val="11"/>
        <color rgb="FF000000"/>
        <rFont val="楷体"/>
        <charset val="134"/>
      </rPr>
      <t>段乃渟</t>
    </r>
  </si>
  <si>
    <t>201900304103</t>
  </si>
  <si>
    <r>
      <rPr>
        <sz val="11"/>
        <color rgb="FF000000"/>
        <rFont val="楷体"/>
        <charset val="134"/>
      </rPr>
      <t>山西大学疫情防控餐厅志愿活动</t>
    </r>
    <r>
      <rPr>
        <sz val="11"/>
        <color rgb="FF000000"/>
        <rFont val="Times New Roman"/>
        <charset val="134"/>
      </rPr>
      <t xml:space="preserve">   </t>
    </r>
    <r>
      <rPr>
        <sz val="11"/>
        <color rgb="FF000000"/>
        <rFont val="楷体"/>
        <charset val="134"/>
      </rPr>
      <t>餐厅光盘行动志愿活动</t>
    </r>
    <r>
      <rPr>
        <sz val="11"/>
        <color rgb="FF000000"/>
        <rFont val="Times New Roman"/>
        <charset val="134"/>
      </rPr>
      <t xml:space="preserve">  </t>
    </r>
    <r>
      <rPr>
        <sz val="11"/>
        <color rgb="FF000000"/>
        <rFont val="楷体"/>
        <charset val="134"/>
      </rPr>
      <t>寒假疫情防控志愿</t>
    </r>
  </si>
  <si>
    <r>
      <rPr>
        <sz val="11"/>
        <color rgb="FF000000"/>
        <rFont val="楷体"/>
        <charset val="134"/>
      </rPr>
      <t>赵帮静</t>
    </r>
  </si>
  <si>
    <t>20200030401059</t>
  </si>
  <si>
    <r>
      <rPr>
        <sz val="11"/>
        <color rgb="FF000000"/>
        <rFont val="楷体"/>
        <charset val="134"/>
      </rPr>
      <t>山西大学善行</t>
    </r>
    <r>
      <rPr>
        <sz val="11"/>
        <color rgb="FF000000"/>
        <rFont val="Times New Roman"/>
        <charset val="134"/>
      </rPr>
      <t>100·</t>
    </r>
    <r>
      <rPr>
        <sz val="11"/>
        <color rgb="FF000000"/>
        <rFont val="楷体"/>
        <charset val="134"/>
      </rPr>
      <t>义卖活动，善行</t>
    </r>
    <r>
      <rPr>
        <sz val="11"/>
        <color rgb="FF000000"/>
        <rFont val="Times New Roman"/>
        <charset val="134"/>
      </rPr>
      <t>100</t>
    </r>
    <r>
      <rPr>
        <sz val="11"/>
        <color rgb="FF000000"/>
        <rFont val="楷体"/>
        <charset val="134"/>
      </rPr>
      <t>街头募捐活动，善行</t>
    </r>
    <r>
      <rPr>
        <sz val="11"/>
        <color rgb="FF000000"/>
        <rFont val="Times New Roman"/>
        <charset val="134"/>
      </rPr>
      <t>100</t>
    </r>
    <r>
      <rPr>
        <sz val="11"/>
        <color rgb="FF000000"/>
        <rFont val="楷体"/>
        <charset val="134"/>
      </rPr>
      <t>线上募捐活动</t>
    </r>
  </si>
  <si>
    <t>辛  青</t>
  </si>
  <si>
    <t>202020610023</t>
  </si>
  <si>
    <r>
      <rPr>
        <sz val="11"/>
        <color rgb="FF000000"/>
        <rFont val="楷体"/>
        <charset val="134"/>
      </rPr>
      <t>记录外省返乡人员行程信息；全村村民预核酸检测信息登记；入户宣传一氧化碳安全知识</t>
    </r>
  </si>
  <si>
    <r>
      <rPr>
        <sz val="11"/>
        <color rgb="FF000000"/>
        <rFont val="楷体"/>
        <charset val="134"/>
      </rPr>
      <t>何翠莲</t>
    </r>
  </si>
  <si>
    <t>201700301011</t>
  </si>
  <si>
    <r>
      <rPr>
        <sz val="11"/>
        <color rgb="FF000000"/>
        <rFont val="Times New Roman"/>
        <charset val="134"/>
      </rPr>
      <t>“</t>
    </r>
    <r>
      <rPr>
        <sz val="11"/>
        <color rgb="FF000000"/>
        <rFont val="楷体"/>
        <charset val="134"/>
      </rPr>
      <t>二青会</t>
    </r>
    <r>
      <rPr>
        <sz val="11"/>
        <color rgb="FF000000"/>
        <rFont val="Times New Roman"/>
        <charset val="134"/>
      </rPr>
      <t>”</t>
    </r>
    <r>
      <rPr>
        <sz val="11"/>
        <color rgb="FF000000"/>
        <rFont val="楷体"/>
        <charset val="134"/>
      </rPr>
      <t>志愿活动培训；山西大学坞城校区创城志愿活动；山西大学餐厅防疫志愿（中午</t>
    </r>
    <r>
      <rPr>
        <sz val="11"/>
        <color rgb="FF000000"/>
        <rFont val="Times New Roman"/>
        <charset val="134"/>
      </rPr>
      <t xml:space="preserve"> </t>
    </r>
    <r>
      <rPr>
        <sz val="11"/>
        <color rgb="FF000000"/>
        <rFont val="楷体"/>
        <charset val="134"/>
      </rPr>
      <t>晚上）</t>
    </r>
  </si>
  <si>
    <r>
      <rPr>
        <sz val="11"/>
        <color rgb="FF000000"/>
        <rFont val="楷体"/>
        <charset val="134"/>
      </rPr>
      <t>刘浩东</t>
    </r>
  </si>
  <si>
    <t>201800303020</t>
  </si>
  <si>
    <r>
      <rPr>
        <sz val="11"/>
        <color rgb="FF000000"/>
        <rFont val="楷体"/>
        <charset val="134"/>
      </rPr>
      <t>山西大学生涯体验周志愿活动</t>
    </r>
    <r>
      <rPr>
        <sz val="11"/>
        <color rgb="FF000000"/>
        <rFont val="Times New Roman"/>
        <charset val="134"/>
      </rPr>
      <t xml:space="preserve">  </t>
    </r>
    <r>
      <rPr>
        <sz val="11"/>
        <color rgb="FF000000"/>
        <rFont val="楷体"/>
        <charset val="134"/>
      </rPr>
      <t>山西大学坞城校区创城志愿活动</t>
    </r>
    <r>
      <rPr>
        <sz val="11"/>
        <color rgb="FF000000"/>
        <rFont val="Times New Roman"/>
        <charset val="134"/>
      </rPr>
      <t xml:space="preserve">  </t>
    </r>
    <r>
      <rPr>
        <sz val="11"/>
        <color rgb="FF000000"/>
        <rFont val="楷体"/>
        <charset val="134"/>
      </rPr>
      <t>山西大学疫情防控餐厅志愿活动</t>
    </r>
  </si>
  <si>
    <r>
      <rPr>
        <sz val="11"/>
        <color rgb="FF000000"/>
        <rFont val="楷体"/>
        <charset val="134"/>
      </rPr>
      <t>孙逸凡</t>
    </r>
  </si>
  <si>
    <t>201800301035</t>
  </si>
  <si>
    <r>
      <rPr>
        <sz val="11"/>
        <color rgb="FF000000"/>
        <rFont val="楷体"/>
        <charset val="134"/>
      </rPr>
      <t>火炬传递志愿活动培训；山西大学礼仪志愿活动培训；</t>
    </r>
    <r>
      <rPr>
        <sz val="11"/>
        <color rgb="FF000000"/>
        <rFont val="Times New Roman"/>
        <charset val="134"/>
      </rPr>
      <t>“</t>
    </r>
    <r>
      <rPr>
        <sz val="11"/>
        <color rgb="FF000000"/>
        <rFont val="楷体"/>
        <charset val="134"/>
      </rPr>
      <t>二青会</t>
    </r>
    <r>
      <rPr>
        <sz val="11"/>
        <color rgb="FF000000"/>
        <rFont val="Times New Roman"/>
        <charset val="134"/>
      </rPr>
      <t>”</t>
    </r>
    <r>
      <rPr>
        <sz val="11"/>
        <color rgb="FF000000"/>
        <rFont val="楷体"/>
        <charset val="134"/>
      </rPr>
      <t>志愿活动培训；</t>
    </r>
    <r>
      <rPr>
        <sz val="11"/>
        <color rgb="FF000000"/>
        <rFont val="Times New Roman"/>
        <charset val="134"/>
      </rPr>
      <t>“</t>
    </r>
    <r>
      <rPr>
        <sz val="11"/>
        <color rgb="FF000000"/>
        <rFont val="楷体"/>
        <charset val="134"/>
      </rPr>
      <t>二青会</t>
    </r>
    <r>
      <rPr>
        <sz val="11"/>
        <color rgb="FF000000"/>
        <rFont val="Times New Roman"/>
        <charset val="134"/>
      </rPr>
      <t>”</t>
    </r>
    <r>
      <rPr>
        <sz val="11"/>
        <color rgb="FF000000"/>
        <rFont val="楷体"/>
        <charset val="134"/>
      </rPr>
      <t>赛会志愿活动</t>
    </r>
  </si>
  <si>
    <t>韩  锋</t>
  </si>
  <si>
    <t>201800301011</t>
  </si>
  <si>
    <r>
      <rPr>
        <sz val="11"/>
        <color rgb="FF000000"/>
        <rFont val="楷体"/>
        <charset val="134"/>
      </rPr>
      <t>山西大学坞城校区创城志愿活动</t>
    </r>
    <r>
      <rPr>
        <sz val="11"/>
        <color rgb="FF000000"/>
        <rFont val="Times New Roman"/>
        <charset val="134"/>
      </rPr>
      <t xml:space="preserve">  </t>
    </r>
    <r>
      <rPr>
        <sz val="11"/>
        <color rgb="FF000000"/>
        <rFont val="楷体"/>
        <charset val="134"/>
      </rPr>
      <t>山西大学餐厅防疫志愿活动（中午）</t>
    </r>
    <r>
      <rPr>
        <sz val="11"/>
        <color rgb="FF000000"/>
        <rFont val="Times New Roman"/>
        <charset val="134"/>
      </rPr>
      <t xml:space="preserve">  </t>
    </r>
    <r>
      <rPr>
        <sz val="11"/>
        <color rgb="FF000000"/>
        <rFont val="楷体"/>
        <charset val="134"/>
      </rPr>
      <t>防艾知识巡讲</t>
    </r>
    <r>
      <rPr>
        <sz val="11"/>
        <color rgb="FF000000"/>
        <rFont val="Times New Roman"/>
        <charset val="134"/>
      </rPr>
      <t xml:space="preserve">  </t>
    </r>
    <r>
      <rPr>
        <sz val="11"/>
        <color rgb="FF000000"/>
        <rFont val="楷体"/>
        <charset val="134"/>
      </rPr>
      <t>疫情防控志愿服务</t>
    </r>
  </si>
  <si>
    <r>
      <rPr>
        <sz val="11"/>
        <color rgb="FF000000"/>
        <rFont val="楷体"/>
        <charset val="134"/>
      </rPr>
      <t>陈玉慧</t>
    </r>
  </si>
  <si>
    <t>201800303005</t>
  </si>
  <si>
    <r>
      <rPr>
        <sz val="11"/>
        <color rgb="FF000000"/>
        <rFont val="楷体"/>
        <charset val="134"/>
      </rPr>
      <t>防艾知识巡讲；山西大学餐厅防疫志愿；人口普查志愿活动；尤心创造乐享童趣；我的第一幅思维导图；垃圾分类</t>
    </r>
  </si>
  <si>
    <t>曹  蕾</t>
  </si>
  <si>
    <t>201800303002</t>
  </si>
  <si>
    <r>
      <rPr>
        <sz val="11"/>
        <color rgb="FF000000"/>
        <rFont val="楷体"/>
        <charset val="134"/>
      </rPr>
      <t>二青会志愿活动培训；二青会志愿活动出征仪式；二青会志愿服务活动；山西大学迎新活动志愿服务活动；防艾知识巡讲</t>
    </r>
  </si>
  <si>
    <t>田  娜</t>
  </si>
  <si>
    <t>20200030301029</t>
  </si>
  <si>
    <r>
      <rPr>
        <sz val="11"/>
        <color rgb="FF000000"/>
        <rFont val="楷体"/>
        <charset val="134"/>
      </rPr>
      <t>人口普查信息录入；高龄人口信息补助登记；传播中华文化，促进国际交流；第六次线上一对一辅导志愿；防艾知识巡讲</t>
    </r>
  </si>
  <si>
    <r>
      <rPr>
        <sz val="11"/>
        <color rgb="FF000000"/>
        <rFont val="楷体"/>
        <charset val="134"/>
      </rPr>
      <t>刘一凡</t>
    </r>
  </si>
  <si>
    <t>201900303116</t>
  </si>
  <si>
    <r>
      <rPr>
        <sz val="11"/>
        <color rgb="FF000000"/>
        <rFont val="Times New Roman"/>
        <charset val="134"/>
      </rPr>
      <t>2021“</t>
    </r>
    <r>
      <rPr>
        <sz val="11"/>
        <color rgb="FF000000"/>
        <rFont val="楷体"/>
        <charset val="134"/>
      </rPr>
      <t>福</t>
    </r>
    <r>
      <rPr>
        <sz val="11"/>
        <color rgb="FF000000"/>
        <rFont val="Times New Roman"/>
        <charset val="134"/>
      </rPr>
      <t>”</t>
    </r>
    <r>
      <rPr>
        <sz val="11"/>
        <color rgb="FF000000"/>
        <rFont val="楷体"/>
        <charset val="134"/>
      </rPr>
      <t>链接</t>
    </r>
    <r>
      <rPr>
        <sz val="11"/>
        <color rgb="FF000000"/>
        <rFont val="Times New Roman"/>
        <charset val="134"/>
      </rPr>
      <t>“</t>
    </r>
    <r>
      <rPr>
        <sz val="11"/>
        <color rgb="FF000000"/>
        <rFont val="楷体"/>
        <charset val="134"/>
      </rPr>
      <t>益心</t>
    </r>
    <r>
      <rPr>
        <sz val="11"/>
        <color rgb="FF000000"/>
        <rFont val="Times New Roman"/>
        <charset val="134"/>
      </rPr>
      <t>”“</t>
    </r>
    <r>
      <rPr>
        <sz val="11"/>
        <color rgb="FF000000"/>
        <rFont val="楷体"/>
        <charset val="134"/>
      </rPr>
      <t>课堂</t>
    </r>
    <r>
      <rPr>
        <sz val="11"/>
        <color rgb="FF000000"/>
        <rFont val="Times New Roman"/>
        <charset val="134"/>
      </rPr>
      <t>e</t>
    </r>
    <r>
      <rPr>
        <sz val="11"/>
        <color rgb="FF000000"/>
        <rFont val="楷体"/>
        <charset val="134"/>
      </rPr>
      <t>起成长</t>
    </r>
    <r>
      <rPr>
        <sz val="11"/>
        <color rgb="FF000000"/>
        <rFont val="Times New Roman"/>
        <charset val="134"/>
      </rPr>
      <t>”</t>
    </r>
    <r>
      <rPr>
        <sz val="11"/>
        <color rgb="FF000000"/>
        <rFont val="楷体"/>
        <charset val="134"/>
      </rPr>
      <t>线上学习小组；远阳计划</t>
    </r>
    <r>
      <rPr>
        <sz val="11"/>
        <color rgb="FF000000"/>
        <rFont val="Times New Roman"/>
        <charset val="134"/>
      </rPr>
      <t>——</t>
    </r>
    <r>
      <rPr>
        <sz val="11"/>
        <color rgb="FF000000"/>
        <rFont val="楷体"/>
        <charset val="134"/>
      </rPr>
      <t>文化青年星推官；
山西大学疫情防控志愿活动</t>
    </r>
  </si>
  <si>
    <t>林  瑾</t>
  </si>
  <si>
    <t>201900303114</t>
  </si>
  <si>
    <r>
      <rPr>
        <sz val="11"/>
        <color rgb="FF000000"/>
        <rFont val="楷体"/>
        <charset val="134"/>
      </rPr>
      <t>关爱老兵，微爱暖冬志愿服务；慈溪市居家养老服务质量电话评估；居家养老质量服务评估（上午下午）；
山西大学善行一百义卖活动</t>
    </r>
  </si>
  <si>
    <r>
      <rPr>
        <sz val="11"/>
        <color rgb="FF000000"/>
        <rFont val="楷体"/>
        <charset val="134"/>
      </rPr>
      <t>贾沐华</t>
    </r>
  </si>
  <si>
    <t>201800301016</t>
  </si>
  <si>
    <r>
      <rPr>
        <sz val="11"/>
        <color rgb="FF000000"/>
        <rFont val="楷体"/>
        <charset val="134"/>
      </rPr>
      <t>山西大学</t>
    </r>
    <r>
      <rPr>
        <sz val="11"/>
        <color rgb="FF000000"/>
        <rFont val="Times New Roman"/>
        <charset val="134"/>
      </rPr>
      <t>2019</t>
    </r>
    <r>
      <rPr>
        <sz val="11"/>
        <color rgb="FF000000"/>
        <rFont val="楷体"/>
        <charset val="134"/>
      </rPr>
      <t>年铁路春运志愿活动志愿服务活动；</t>
    </r>
    <r>
      <rPr>
        <sz val="11"/>
        <color rgb="FF000000"/>
        <rFont val="Times New Roman"/>
        <charset val="134"/>
      </rPr>
      <t>“</t>
    </r>
    <r>
      <rPr>
        <sz val="11"/>
        <color rgb="FF000000"/>
        <rFont val="楷体"/>
        <charset val="134"/>
      </rPr>
      <t>二青会</t>
    </r>
    <r>
      <rPr>
        <sz val="11"/>
        <color rgb="FF000000"/>
        <rFont val="Times New Roman"/>
        <charset val="134"/>
      </rPr>
      <t>”</t>
    </r>
    <r>
      <rPr>
        <sz val="11"/>
        <color rgb="FF000000"/>
        <rFont val="楷体"/>
        <charset val="134"/>
      </rPr>
      <t>志愿活动培训志愿服务活动；二青会</t>
    </r>
    <r>
      <rPr>
        <sz val="11"/>
        <color rgb="FF000000"/>
        <rFont val="Times New Roman"/>
        <charset val="134"/>
      </rPr>
      <t>--</t>
    </r>
    <r>
      <rPr>
        <sz val="11"/>
        <color rgb="FF000000"/>
        <rFont val="楷体"/>
        <charset val="134"/>
      </rPr>
      <t>攀岩（煤炭交易中心）志愿服务活动</t>
    </r>
  </si>
  <si>
    <r>
      <rPr>
        <sz val="11"/>
        <color rgb="FF000000"/>
        <rFont val="楷体"/>
        <charset val="134"/>
      </rPr>
      <t>郝雅婷</t>
    </r>
  </si>
  <si>
    <t>201800303011</t>
  </si>
  <si>
    <r>
      <rPr>
        <sz val="11"/>
        <color rgb="FF000000"/>
        <rFont val="楷体"/>
        <charset val="134"/>
      </rPr>
      <t>防艾知识巡讲；防艾志愿活动大会；山西大学坞城校区创城志愿；二青会志愿活动培训；美化校园，你我同行；青运村志愿活动服务；餐厅防疫志愿活动</t>
    </r>
  </si>
  <si>
    <r>
      <rPr>
        <sz val="11"/>
        <color rgb="FF000000"/>
        <rFont val="楷体"/>
        <charset val="134"/>
      </rPr>
      <t>赵天煜</t>
    </r>
  </si>
  <si>
    <t>201800301055</t>
  </si>
  <si>
    <r>
      <rPr>
        <sz val="11"/>
        <color rgb="FF000000"/>
        <rFont val="楷体"/>
        <charset val="134"/>
      </rPr>
      <t>防艾全体志愿活动大会；防艾全体负责人大会；防艾知识巡讲；防艾知识宣传；
创城志愿活动；餐厅防疫志愿活动；鸡西市火车站防疫；鸡西市康新社区防疫</t>
    </r>
  </si>
  <si>
    <t>王  楠</t>
  </si>
  <si>
    <t>201800301039</t>
  </si>
  <si>
    <r>
      <rPr>
        <sz val="11"/>
        <color rgb="FF000000"/>
        <rFont val="楷体"/>
        <charset val="134"/>
      </rPr>
      <t>山西大学餐厅防疫志愿；</t>
    </r>
    <r>
      <rPr>
        <sz val="11"/>
        <color rgb="FF000000"/>
        <rFont val="Times New Roman"/>
        <charset val="134"/>
      </rPr>
      <t>“</t>
    </r>
    <r>
      <rPr>
        <sz val="11"/>
        <color rgb="FF000000"/>
        <rFont val="楷体"/>
        <charset val="134"/>
      </rPr>
      <t>筑梦新时代，共建新山西</t>
    </r>
    <r>
      <rPr>
        <sz val="11"/>
        <color rgb="FF000000"/>
        <rFont val="Times New Roman"/>
        <charset val="134"/>
      </rPr>
      <t>”</t>
    </r>
    <r>
      <rPr>
        <sz val="11"/>
        <color rgb="FF000000"/>
        <rFont val="楷体"/>
        <charset val="134"/>
      </rPr>
      <t>山西青年人才城市挑战赛志愿活动培训、</t>
    </r>
    <r>
      <rPr>
        <sz val="11"/>
        <color rgb="FF000000"/>
        <rFont val="Times New Roman"/>
        <charset val="134"/>
      </rPr>
      <t>“</t>
    </r>
    <r>
      <rPr>
        <sz val="11"/>
        <color rgb="FF000000"/>
        <rFont val="楷体"/>
        <charset val="134"/>
      </rPr>
      <t>筑梦新时代，共建新山西</t>
    </r>
    <r>
      <rPr>
        <sz val="11"/>
        <color rgb="FF000000"/>
        <rFont val="Times New Roman"/>
        <charset val="134"/>
      </rPr>
      <t>”</t>
    </r>
    <r>
      <rPr>
        <sz val="11"/>
        <color rgb="FF000000"/>
        <rFont val="楷体"/>
        <charset val="134"/>
      </rPr>
      <t>山西青年人才城市挑战赛志愿活动</t>
    </r>
  </si>
  <si>
    <t>于  琴</t>
  </si>
  <si>
    <t>201800301046</t>
  </si>
  <si>
    <r>
      <rPr>
        <sz val="11"/>
        <color rgb="FF000000"/>
        <rFont val="楷体"/>
        <charset val="134"/>
      </rPr>
      <t>山西大学餐厅防疫志愿；</t>
    </r>
    <r>
      <rPr>
        <sz val="11"/>
        <color rgb="FF000000"/>
        <rFont val="Times New Roman"/>
        <charset val="134"/>
      </rPr>
      <t>“</t>
    </r>
    <r>
      <rPr>
        <sz val="11"/>
        <color rgb="FF000000"/>
        <rFont val="楷体"/>
        <charset val="134"/>
      </rPr>
      <t>筑梦新时代，共建新山西</t>
    </r>
    <r>
      <rPr>
        <sz val="11"/>
        <color rgb="FF000000"/>
        <rFont val="Times New Roman"/>
        <charset val="134"/>
      </rPr>
      <t>”</t>
    </r>
    <r>
      <rPr>
        <sz val="11"/>
        <color rgb="FF000000"/>
        <rFont val="楷体"/>
        <charset val="134"/>
      </rPr>
      <t xml:space="preserve">山西青年人才城市挑战赛志愿活动培训；
</t>
    </r>
    <r>
      <rPr>
        <sz val="11"/>
        <color rgb="FF000000"/>
        <rFont val="Times New Roman"/>
        <charset val="134"/>
      </rPr>
      <t>“</t>
    </r>
    <r>
      <rPr>
        <sz val="11"/>
        <color rgb="FF000000"/>
        <rFont val="楷体"/>
        <charset val="134"/>
      </rPr>
      <t>筑梦新时代，共建新山西</t>
    </r>
    <r>
      <rPr>
        <sz val="11"/>
        <color rgb="FF000000"/>
        <rFont val="Times New Roman"/>
        <charset val="134"/>
      </rPr>
      <t>”</t>
    </r>
    <r>
      <rPr>
        <sz val="11"/>
        <color rgb="FF000000"/>
        <rFont val="楷体"/>
        <charset val="134"/>
      </rPr>
      <t>山西青年人才城市挑战赛志愿活动</t>
    </r>
  </si>
  <si>
    <r>
      <rPr>
        <sz val="11"/>
        <color rgb="FF000000"/>
        <rFont val="楷体"/>
        <charset val="134"/>
      </rPr>
      <t>董宇璇</t>
    </r>
  </si>
  <si>
    <t>201800301006</t>
  </si>
  <si>
    <r>
      <rPr>
        <sz val="11"/>
        <color rgb="FF000000"/>
        <rFont val="楷体"/>
        <charset val="134"/>
      </rPr>
      <t>省城大学生预防艾滋病宣传活动；令德餐厅志愿服务；晋中市</t>
    </r>
    <r>
      <rPr>
        <sz val="11"/>
        <color rgb="FF000000"/>
        <rFont val="Times New Roman"/>
        <charset val="134"/>
      </rPr>
      <t>2021</t>
    </r>
    <r>
      <rPr>
        <sz val="11"/>
        <color rgb="FF000000"/>
        <rFont val="楷体"/>
        <charset val="134"/>
      </rPr>
      <t>年新冠肺炎联防联控志愿活动；
榆次区学校疫情防控；榆次区第一轮全员核酸检测；榆次区第二轮核酸检测</t>
    </r>
  </si>
  <si>
    <r>
      <rPr>
        <sz val="11"/>
        <color rgb="FF000000"/>
        <rFont val="楷体"/>
        <charset val="134"/>
      </rPr>
      <t>陈雨桐</t>
    </r>
  </si>
  <si>
    <t>201800303004</t>
  </si>
  <si>
    <r>
      <rPr>
        <sz val="11"/>
        <color rgb="FF000000"/>
        <rFont val="楷体"/>
        <charset val="134"/>
      </rPr>
      <t xml:space="preserve">山西大学红枫志愿活动协会陪读活动；太原市晋美社会工作服务中心；第七次全国人口普查；
</t>
    </r>
    <r>
      <rPr>
        <sz val="11"/>
        <color rgb="FF000000"/>
        <rFont val="Times New Roman"/>
        <charset val="134"/>
      </rPr>
      <t>“</t>
    </r>
    <r>
      <rPr>
        <sz val="11"/>
        <color rgb="FF000000"/>
        <rFont val="楷体"/>
        <charset val="134"/>
      </rPr>
      <t>二青会</t>
    </r>
    <r>
      <rPr>
        <sz val="11"/>
        <color rgb="FF000000"/>
        <rFont val="Times New Roman"/>
        <charset val="134"/>
      </rPr>
      <t>”</t>
    </r>
    <r>
      <rPr>
        <sz val="11"/>
        <color rgb="FF000000"/>
        <rFont val="楷体"/>
        <charset val="134"/>
      </rPr>
      <t>志愿活动培训；青运村志愿活动服务项目；山西大学餐厅防疫志愿；创城志愿活动</t>
    </r>
  </si>
  <si>
    <r>
      <rPr>
        <sz val="11"/>
        <color rgb="FF000000"/>
        <rFont val="楷体"/>
        <charset val="134"/>
      </rPr>
      <t>秦涵秋</t>
    </r>
  </si>
  <si>
    <t>201800301029</t>
  </si>
  <si>
    <r>
      <rPr>
        <sz val="11"/>
        <color rgb="FF000000"/>
        <rFont val="楷体"/>
        <charset val="134"/>
      </rPr>
      <t>山西大学礼仪志愿活动培训</t>
    </r>
    <r>
      <rPr>
        <sz val="11"/>
        <color rgb="FF000000"/>
        <rFont val="Times New Roman"/>
        <charset val="134"/>
      </rPr>
      <t xml:space="preserve">  </t>
    </r>
    <r>
      <rPr>
        <sz val="11"/>
        <color rgb="FF000000"/>
        <rFont val="楷体"/>
        <charset val="134"/>
      </rPr>
      <t>二青会志愿活动培训</t>
    </r>
    <r>
      <rPr>
        <sz val="11"/>
        <color rgb="FF000000"/>
        <rFont val="Times New Roman"/>
        <charset val="134"/>
      </rPr>
      <t xml:space="preserve">  </t>
    </r>
    <r>
      <rPr>
        <sz val="11"/>
        <color rgb="FF000000"/>
        <rFont val="楷体"/>
        <charset val="134"/>
      </rPr>
      <t>防艾校内宣传</t>
    </r>
    <r>
      <rPr>
        <sz val="11"/>
        <color rgb="FF000000"/>
        <rFont val="Times New Roman"/>
        <charset val="134"/>
      </rPr>
      <t xml:space="preserve">  </t>
    </r>
    <r>
      <rPr>
        <sz val="11"/>
        <color rgb="FF000000"/>
        <rFont val="楷体"/>
        <charset val="134"/>
      </rPr>
      <t>第六次线上辅导一对一活动</t>
    </r>
    <r>
      <rPr>
        <sz val="11"/>
        <color rgb="FF000000"/>
        <rFont val="Times New Roman"/>
        <charset val="134"/>
      </rPr>
      <t xml:space="preserve">  
</t>
    </r>
    <r>
      <rPr>
        <sz val="11"/>
        <color rgb="FF000000"/>
        <rFont val="楷体"/>
        <charset val="134"/>
      </rPr>
      <t>防艾知识巡讲</t>
    </r>
    <r>
      <rPr>
        <sz val="11"/>
        <color rgb="FF000000"/>
        <rFont val="Times New Roman"/>
        <charset val="134"/>
      </rPr>
      <t xml:space="preserve">  </t>
    </r>
    <r>
      <rPr>
        <sz val="11"/>
        <color rgb="FF000000"/>
        <rFont val="楷体"/>
        <charset val="134"/>
      </rPr>
      <t>山西大学防疫志愿活动（中午）</t>
    </r>
    <r>
      <rPr>
        <sz val="11"/>
        <color rgb="FF000000"/>
        <rFont val="Times New Roman"/>
        <charset val="134"/>
      </rPr>
      <t xml:space="preserve">  </t>
    </r>
    <r>
      <rPr>
        <sz val="11"/>
        <color rgb="FF000000"/>
        <rFont val="楷体"/>
        <charset val="134"/>
      </rPr>
      <t>山西大学坞城校区创城志愿服务签到</t>
    </r>
  </si>
  <si>
    <r>
      <rPr>
        <sz val="11"/>
        <color rgb="FF000000"/>
        <rFont val="楷体"/>
        <charset val="134"/>
      </rPr>
      <t>邹倩萍</t>
    </r>
  </si>
  <si>
    <t>201800301059</t>
  </si>
  <si>
    <r>
      <rPr>
        <sz val="11"/>
        <color rgb="FF000000"/>
        <rFont val="Times New Roman"/>
        <charset val="134"/>
      </rPr>
      <t>“</t>
    </r>
    <r>
      <rPr>
        <sz val="11"/>
        <color rgb="FF000000"/>
        <rFont val="楷体"/>
        <charset val="134"/>
      </rPr>
      <t>筑梦新时代，共建新山西</t>
    </r>
    <r>
      <rPr>
        <sz val="11"/>
        <color rgb="FF000000"/>
        <rFont val="Times New Roman"/>
        <charset val="134"/>
      </rPr>
      <t>”</t>
    </r>
    <r>
      <rPr>
        <sz val="11"/>
        <color rgb="FF000000"/>
        <rFont val="楷体"/>
        <charset val="134"/>
      </rPr>
      <t>山西青年人才城市挑战赛志愿活动培训；</t>
    </r>
    <r>
      <rPr>
        <sz val="11"/>
        <color rgb="FF000000"/>
        <rFont val="Times New Roman"/>
        <charset val="134"/>
      </rPr>
      <t>“</t>
    </r>
    <r>
      <rPr>
        <sz val="11"/>
        <color rgb="FF000000"/>
        <rFont val="楷体"/>
        <charset val="134"/>
      </rPr>
      <t>筑梦新时代，共建新山西</t>
    </r>
    <r>
      <rPr>
        <sz val="11"/>
        <color rgb="FF000000"/>
        <rFont val="Times New Roman"/>
        <charset val="134"/>
      </rPr>
      <t>”</t>
    </r>
    <r>
      <rPr>
        <sz val="11"/>
        <color rgb="FF000000"/>
        <rFont val="楷体"/>
        <charset val="134"/>
      </rPr>
      <t>山西青年人才城市挑战赛志愿活动；防艾知识巡讲
人口普查志愿服务活动；山西大学餐厅防疫志愿</t>
    </r>
  </si>
  <si>
    <t>任  安</t>
  </si>
  <si>
    <t>201700301007</t>
  </si>
  <si>
    <r>
      <rPr>
        <sz val="11"/>
        <color rgb="FF000000"/>
        <rFont val="楷体"/>
        <charset val="134"/>
      </rPr>
      <t>山西大学</t>
    </r>
    <r>
      <rPr>
        <sz val="11"/>
        <color rgb="FF000000"/>
        <rFont val="Times New Roman"/>
        <charset val="134"/>
      </rPr>
      <t>2019</t>
    </r>
    <r>
      <rPr>
        <sz val="11"/>
        <color rgb="FF000000"/>
        <rFont val="楷体"/>
        <charset val="134"/>
      </rPr>
      <t>铁路春运志愿活动；山西大学餐厅防疫志愿（中午</t>
    </r>
    <r>
      <rPr>
        <sz val="11"/>
        <color rgb="FF000000"/>
        <rFont val="Times New Roman"/>
        <charset val="134"/>
      </rPr>
      <t xml:space="preserve"> </t>
    </r>
    <r>
      <rPr>
        <sz val="11"/>
        <color rgb="FF000000"/>
        <rFont val="楷体"/>
        <charset val="134"/>
      </rPr>
      <t>晚上）；山西大学坞城校区创城志愿活动；
云竹镇云竹村</t>
    </r>
    <r>
      <rPr>
        <sz val="11"/>
        <color rgb="FF000000"/>
        <rFont val="Times New Roman"/>
        <charset val="134"/>
      </rPr>
      <t>2020</t>
    </r>
    <r>
      <rPr>
        <sz val="11"/>
        <color rgb="FF000000"/>
        <rFont val="楷体"/>
        <charset val="134"/>
      </rPr>
      <t>年疫情防控志愿活动；云竹镇云竹村</t>
    </r>
    <r>
      <rPr>
        <sz val="11"/>
        <color rgb="FF000000"/>
        <rFont val="Times New Roman"/>
        <charset val="134"/>
      </rPr>
      <t>2021</t>
    </r>
    <r>
      <rPr>
        <sz val="11"/>
        <color rgb="FF000000"/>
        <rFont val="楷体"/>
        <charset val="134"/>
      </rPr>
      <t>年疫情防控志愿活动；</t>
    </r>
    <r>
      <rPr>
        <sz val="11"/>
        <color rgb="FF000000"/>
        <rFont val="Times New Roman"/>
        <charset val="134"/>
      </rPr>
      <t>2020</t>
    </r>
    <r>
      <rPr>
        <sz val="11"/>
        <color rgb="FF000000"/>
        <rFont val="楷体"/>
        <charset val="134"/>
      </rPr>
      <t>年榆社县暑期大学生社会实践志愿服务活动</t>
    </r>
  </si>
  <si>
    <r>
      <rPr>
        <sz val="11"/>
        <color rgb="FF000000"/>
        <rFont val="楷体"/>
        <charset val="134"/>
      </rPr>
      <t>董芙含</t>
    </r>
    <r>
      <rPr>
        <sz val="11"/>
        <color rgb="FF000000"/>
        <rFont val="Times New Roman"/>
        <charset val="134"/>
      </rPr>
      <t xml:space="preserve"> </t>
    </r>
  </si>
  <si>
    <t>201800301004</t>
  </si>
  <si>
    <r>
      <rPr>
        <sz val="11"/>
        <color rgb="FF000000"/>
        <rFont val="楷体"/>
        <charset val="134"/>
      </rPr>
      <t>防艾校内宣传（令德）</t>
    </r>
    <r>
      <rPr>
        <sz val="11"/>
        <color rgb="FF000000"/>
        <rFont val="Times New Roman"/>
        <charset val="134"/>
      </rPr>
      <t xml:space="preserve"> </t>
    </r>
    <r>
      <rPr>
        <sz val="11"/>
        <color rgb="FF000000"/>
        <rFont val="楷体"/>
        <charset val="134"/>
      </rPr>
      <t>防艾知识巡讲</t>
    </r>
    <r>
      <rPr>
        <sz val="11"/>
        <color rgb="FF000000"/>
        <rFont val="Times New Roman"/>
        <charset val="134"/>
      </rPr>
      <t xml:space="preserve">  </t>
    </r>
    <r>
      <rPr>
        <sz val="11"/>
        <color rgb="FF000000"/>
        <rFont val="楷体"/>
        <charset val="134"/>
      </rPr>
      <t>防艾全体志愿活动大会</t>
    </r>
    <r>
      <rPr>
        <sz val="11"/>
        <color rgb="FF000000"/>
        <rFont val="Times New Roman"/>
        <charset val="134"/>
      </rPr>
      <t xml:space="preserve">  </t>
    </r>
    <r>
      <rPr>
        <sz val="11"/>
        <color rgb="FF000000"/>
        <rFont val="楷体"/>
        <charset val="134"/>
      </rPr>
      <t>山西大学餐厅防疫志愿活动（中午）
山西大学礼仪志愿活动培训</t>
    </r>
    <r>
      <rPr>
        <sz val="11"/>
        <color rgb="FF000000"/>
        <rFont val="Times New Roman"/>
        <charset val="134"/>
      </rPr>
      <t xml:space="preserve">  </t>
    </r>
    <r>
      <rPr>
        <sz val="11"/>
        <color rgb="FF000000"/>
        <rFont val="楷体"/>
        <charset val="134"/>
      </rPr>
      <t>二青会志愿活动培训</t>
    </r>
    <r>
      <rPr>
        <sz val="11"/>
        <color rgb="FF000000"/>
        <rFont val="Times New Roman"/>
        <charset val="134"/>
      </rPr>
      <t xml:space="preserve">  </t>
    </r>
    <r>
      <rPr>
        <sz val="11"/>
        <color rgb="FF000000"/>
        <rFont val="楷体"/>
        <charset val="134"/>
      </rPr>
      <t>七色服务助力疫情防控</t>
    </r>
    <r>
      <rPr>
        <sz val="11"/>
        <color rgb="FF000000"/>
        <rFont val="Times New Roman"/>
        <charset val="134"/>
      </rPr>
      <t xml:space="preserve"> 
 “</t>
    </r>
    <r>
      <rPr>
        <sz val="11"/>
        <color rgb="FF000000"/>
        <rFont val="楷体"/>
        <charset val="134"/>
      </rPr>
      <t>逐梦新时代，共建新山西</t>
    </r>
    <r>
      <rPr>
        <sz val="11"/>
        <color rgb="FF000000"/>
        <rFont val="Times New Roman"/>
        <charset val="134"/>
      </rPr>
      <t>”</t>
    </r>
    <r>
      <rPr>
        <sz val="11"/>
        <color rgb="FF000000"/>
        <rFont val="楷体"/>
        <charset val="134"/>
      </rPr>
      <t>山西青年人才城市挑战赛志愿服务活动</t>
    </r>
    <r>
      <rPr>
        <sz val="11"/>
        <color rgb="FF000000"/>
        <rFont val="Times New Roman"/>
        <charset val="134"/>
      </rPr>
      <t xml:space="preserve">   “</t>
    </r>
    <r>
      <rPr>
        <sz val="11"/>
        <color rgb="FF000000"/>
        <rFont val="楷体"/>
        <charset val="134"/>
      </rPr>
      <t>逐梦新时代，共建新山西</t>
    </r>
    <r>
      <rPr>
        <sz val="11"/>
        <color rgb="FF000000"/>
        <rFont val="Times New Roman"/>
        <charset val="134"/>
      </rPr>
      <t>”</t>
    </r>
    <r>
      <rPr>
        <sz val="11"/>
        <color rgb="FF000000"/>
        <rFont val="楷体"/>
        <charset val="134"/>
      </rPr>
      <t>山西青年人才城市挑战赛志愿活动培训志愿服务活动</t>
    </r>
  </si>
  <si>
    <t>政治与公共管理学院志愿服务时长汇总表</t>
  </si>
  <si>
    <r>
      <rPr>
        <sz val="12"/>
        <color rgb="FF000000"/>
        <rFont val="楷体"/>
        <charset val="134"/>
      </rPr>
      <t>认定时长</t>
    </r>
    <r>
      <rPr>
        <sz val="12"/>
        <color rgb="FF000000"/>
        <rFont val="Times New Roman"/>
        <charset val="134"/>
      </rPr>
      <t>/ h</t>
    </r>
  </si>
  <si>
    <r>
      <rPr>
        <sz val="11"/>
        <color rgb="FF000000"/>
        <rFont val="楷体"/>
        <charset val="134"/>
      </rPr>
      <t>郑楷帆</t>
    </r>
  </si>
  <si>
    <t>201904042097</t>
  </si>
  <si>
    <r>
      <rPr>
        <sz val="11"/>
        <color rgb="FF000000"/>
        <rFont val="楷体"/>
        <charset val="134"/>
      </rPr>
      <t>善行义卖、疫情防控志愿活动</t>
    </r>
  </si>
  <si>
    <r>
      <rPr>
        <sz val="11"/>
        <color rgb="FF000000"/>
        <rFont val="楷体"/>
        <charset val="134"/>
      </rPr>
      <t>牛一克</t>
    </r>
  </si>
  <si>
    <t>201904041057</t>
  </si>
  <si>
    <r>
      <rPr>
        <sz val="11"/>
        <color rgb="FF000000"/>
        <rFont val="楷体"/>
        <charset val="134"/>
      </rPr>
      <t>善行义卖</t>
    </r>
  </si>
  <si>
    <r>
      <rPr>
        <sz val="11"/>
        <color rgb="FF000000"/>
        <rFont val="楷体"/>
        <charset val="134"/>
      </rPr>
      <t>邹逸飞</t>
    </r>
  </si>
  <si>
    <t>20200040402059</t>
  </si>
  <si>
    <r>
      <rPr>
        <sz val="11"/>
        <color rgb="FF000000"/>
        <rFont val="楷体"/>
        <charset val="134"/>
      </rPr>
      <t>郑浩然</t>
    </r>
  </si>
  <si>
    <t>201800403070</t>
  </si>
  <si>
    <r>
      <rPr>
        <sz val="11"/>
        <color rgb="FF000000"/>
        <rFont val="楷体"/>
        <charset val="134"/>
      </rPr>
      <t>二青会</t>
    </r>
  </si>
  <si>
    <r>
      <rPr>
        <sz val="11"/>
        <color rgb="FF000000"/>
        <rFont val="楷体"/>
        <charset val="134"/>
      </rPr>
      <t>胡静娴</t>
    </r>
  </si>
  <si>
    <t>201800403016</t>
  </si>
  <si>
    <r>
      <rPr>
        <sz val="11"/>
        <color rgb="FF000000"/>
        <rFont val="楷体"/>
        <charset val="134"/>
      </rPr>
      <t>陈卓润</t>
    </r>
  </si>
  <si>
    <t>201800403005</t>
  </si>
  <si>
    <r>
      <rPr>
        <sz val="11"/>
        <color rgb="FF000000"/>
        <rFont val="楷体"/>
        <charset val="134"/>
      </rPr>
      <t>艾佳琳</t>
    </r>
  </si>
  <si>
    <t>201904042001</t>
  </si>
  <si>
    <r>
      <rPr>
        <sz val="11"/>
        <color rgb="FF000000"/>
        <rFont val="楷体"/>
        <charset val="134"/>
      </rPr>
      <t>养老院</t>
    </r>
  </si>
  <si>
    <r>
      <rPr>
        <sz val="11"/>
        <color rgb="FF000000"/>
        <rFont val="楷体"/>
        <charset val="134"/>
      </rPr>
      <t>何婉婷</t>
    </r>
  </si>
  <si>
    <t>201800403014</t>
  </si>
  <si>
    <r>
      <rPr>
        <sz val="11"/>
        <color rgb="FF000000"/>
        <rFont val="楷体"/>
        <charset val="134"/>
      </rPr>
      <t>礼仪活动</t>
    </r>
  </si>
  <si>
    <r>
      <rPr>
        <sz val="11"/>
        <color rgb="FF000000"/>
        <rFont val="楷体"/>
        <charset val="134"/>
      </rPr>
      <t>周飘</t>
    </r>
  </si>
  <si>
    <t>201800403072</t>
  </si>
  <si>
    <r>
      <rPr>
        <sz val="11"/>
        <color rgb="FF000000"/>
        <rFont val="楷体"/>
        <charset val="134"/>
      </rPr>
      <t>志愿活动</t>
    </r>
  </si>
  <si>
    <r>
      <rPr>
        <sz val="11"/>
        <color rgb="FF000000"/>
        <rFont val="楷体"/>
        <charset val="134"/>
      </rPr>
      <t>闫佳璐</t>
    </r>
  </si>
  <si>
    <t>201800403055</t>
  </si>
  <si>
    <r>
      <rPr>
        <sz val="11"/>
        <color rgb="FF000000"/>
        <rFont val="楷体"/>
        <charset val="134"/>
      </rPr>
      <t>魏宽</t>
    </r>
  </si>
  <si>
    <t>201800403049</t>
  </si>
  <si>
    <r>
      <rPr>
        <sz val="11"/>
        <color rgb="FF000000"/>
        <rFont val="楷体"/>
        <charset val="134"/>
      </rPr>
      <t>程楚伊</t>
    </r>
  </si>
  <si>
    <t>201800403007</t>
  </si>
  <si>
    <r>
      <rPr>
        <sz val="11"/>
        <color rgb="FF000000"/>
        <rFont val="楷体"/>
        <charset val="134"/>
      </rPr>
      <t>谭灿</t>
    </r>
  </si>
  <si>
    <t>201800403042</t>
  </si>
  <si>
    <r>
      <rPr>
        <sz val="11"/>
        <color rgb="FF000000"/>
        <rFont val="楷体"/>
        <charset val="134"/>
      </rPr>
      <t>罗进</t>
    </r>
  </si>
  <si>
    <t>201800403035</t>
  </si>
  <si>
    <r>
      <rPr>
        <sz val="11"/>
        <color rgb="FF000000"/>
        <rFont val="楷体"/>
        <charset val="134"/>
      </rPr>
      <t>陈文晟</t>
    </r>
  </si>
  <si>
    <t>201800403004</t>
  </si>
  <si>
    <r>
      <rPr>
        <sz val="11"/>
        <color rgb="FF000000"/>
        <rFont val="楷体"/>
        <charset val="134"/>
      </rPr>
      <t>郑炎楠</t>
    </r>
  </si>
  <si>
    <t>201800403071</t>
  </si>
  <si>
    <r>
      <rPr>
        <sz val="11"/>
        <color rgb="FF000000"/>
        <rFont val="楷体"/>
        <charset val="134"/>
      </rPr>
      <t>朱芯仪</t>
    </r>
  </si>
  <si>
    <t>201800403073</t>
  </si>
  <si>
    <r>
      <rPr>
        <sz val="11"/>
        <color rgb="FF000000"/>
        <rFont val="楷体"/>
        <charset val="134"/>
      </rPr>
      <t>王宏霖</t>
    </r>
  </si>
  <si>
    <t>201800403045</t>
  </si>
  <si>
    <r>
      <rPr>
        <sz val="11"/>
        <color rgb="FF000000"/>
        <rFont val="楷体"/>
        <charset val="134"/>
      </rPr>
      <t>白玉</t>
    </r>
  </si>
  <si>
    <t>201904041002</t>
  </si>
  <si>
    <r>
      <rPr>
        <sz val="11"/>
        <color rgb="FF000000"/>
        <rFont val="楷体"/>
        <charset val="134"/>
      </rPr>
      <t>接研究生</t>
    </r>
  </si>
  <si>
    <r>
      <rPr>
        <sz val="11"/>
        <color rgb="FF000000"/>
        <rFont val="楷体"/>
        <charset val="134"/>
      </rPr>
      <t>卢彦冰</t>
    </r>
  </si>
  <si>
    <t>20200040401013</t>
  </si>
  <si>
    <r>
      <rPr>
        <sz val="11"/>
        <color rgb="FF000000"/>
        <rFont val="楷体"/>
        <charset val="134"/>
      </rPr>
      <t>抗击疫情</t>
    </r>
  </si>
  <si>
    <r>
      <rPr>
        <sz val="11"/>
        <color rgb="FF000000"/>
        <rFont val="楷体"/>
        <charset val="134"/>
      </rPr>
      <t>张子钰</t>
    </r>
  </si>
  <si>
    <t>20200040402024</t>
  </si>
  <si>
    <r>
      <rPr>
        <sz val="11"/>
        <color rgb="FF000000"/>
        <rFont val="楷体"/>
        <charset val="134"/>
      </rPr>
      <t>善行</t>
    </r>
    <r>
      <rPr>
        <sz val="11"/>
        <color rgb="FF000000"/>
        <rFont val="Times New Roman"/>
        <charset val="134"/>
      </rPr>
      <t>100</t>
    </r>
  </si>
  <si>
    <r>
      <rPr>
        <sz val="11"/>
        <color rgb="FF000000"/>
        <rFont val="楷体"/>
        <charset val="134"/>
      </rPr>
      <t>柳兴梅</t>
    </r>
  </si>
  <si>
    <t>20200040401064</t>
  </si>
  <si>
    <r>
      <rPr>
        <sz val="11"/>
        <color rgb="FF000000"/>
        <rFont val="楷体"/>
        <charset val="134"/>
      </rPr>
      <t>曹诗淇</t>
    </r>
  </si>
  <si>
    <t>201904042002</t>
  </si>
  <si>
    <r>
      <rPr>
        <sz val="11"/>
        <color rgb="FF000000"/>
        <rFont val="楷体"/>
        <charset val="134"/>
      </rPr>
      <t>养老院活动</t>
    </r>
  </si>
  <si>
    <r>
      <rPr>
        <sz val="11"/>
        <color rgb="FF000000"/>
        <rFont val="楷体"/>
        <charset val="134"/>
      </rPr>
      <t>庞兆甜</t>
    </r>
  </si>
  <si>
    <t>201800402034</t>
  </si>
  <si>
    <r>
      <rPr>
        <sz val="11"/>
        <color rgb="FF000000"/>
        <rFont val="楷体"/>
        <charset val="134"/>
      </rPr>
      <t>家乡扶贫活动</t>
    </r>
  </si>
  <si>
    <r>
      <rPr>
        <sz val="11"/>
        <color rgb="FF000000"/>
        <rFont val="楷体"/>
        <charset val="134"/>
      </rPr>
      <t>李姝慧</t>
    </r>
  </si>
  <si>
    <t>201904041045</t>
  </si>
  <si>
    <r>
      <rPr>
        <sz val="11"/>
        <color rgb="FF000000"/>
        <rFont val="楷体"/>
        <charset val="134"/>
      </rPr>
      <t>善行义卖活动</t>
    </r>
  </si>
  <si>
    <r>
      <rPr>
        <sz val="11"/>
        <color rgb="FF000000"/>
        <rFont val="楷体"/>
        <charset val="134"/>
      </rPr>
      <t>康爽</t>
    </r>
  </si>
  <si>
    <t>20200040401043</t>
  </si>
  <si>
    <r>
      <rPr>
        <sz val="11"/>
        <color rgb="FF000000"/>
        <rFont val="楷体"/>
        <charset val="134"/>
      </rPr>
      <t>抗疫志愿活动</t>
    </r>
  </si>
  <si>
    <r>
      <rPr>
        <sz val="11"/>
        <color rgb="FF000000"/>
        <rFont val="楷体"/>
        <charset val="134"/>
      </rPr>
      <t>李强</t>
    </r>
  </si>
  <si>
    <t>20200040401002</t>
  </si>
  <si>
    <r>
      <rPr>
        <sz val="11"/>
        <color rgb="FF000000"/>
        <rFont val="楷体"/>
        <charset val="134"/>
      </rPr>
      <t>郝晨旭</t>
    </r>
  </si>
  <si>
    <t>20200040401040</t>
  </si>
  <si>
    <r>
      <rPr>
        <sz val="11"/>
        <color rgb="FF000000"/>
        <rFont val="楷体"/>
        <charset val="134"/>
      </rPr>
      <t>社区防控疫情</t>
    </r>
  </si>
  <si>
    <r>
      <rPr>
        <sz val="11"/>
        <color rgb="FF000000"/>
        <rFont val="楷体"/>
        <charset val="134"/>
      </rPr>
      <t>申芙源</t>
    </r>
  </si>
  <si>
    <t>201904042057</t>
  </si>
  <si>
    <r>
      <rPr>
        <sz val="11"/>
        <color rgb="FF000000"/>
        <rFont val="楷体"/>
        <charset val="134"/>
      </rPr>
      <t>钮雪瑜</t>
    </r>
  </si>
  <si>
    <t>201904041058</t>
  </si>
  <si>
    <r>
      <rPr>
        <sz val="11"/>
        <color rgb="FF000000"/>
        <rFont val="楷体"/>
        <charset val="134"/>
      </rPr>
      <t>尚怡馨</t>
    </r>
  </si>
  <si>
    <t>201904041059</t>
  </si>
  <si>
    <r>
      <rPr>
        <sz val="11"/>
        <color rgb="FF000000"/>
        <rFont val="楷体"/>
        <charset val="134"/>
      </rPr>
      <t>徐松涵</t>
    </r>
  </si>
  <si>
    <t>201904042081</t>
  </si>
  <si>
    <r>
      <rPr>
        <sz val="11"/>
        <color rgb="FF000000"/>
        <rFont val="楷体"/>
        <charset val="134"/>
      </rPr>
      <t>第七次人口普查</t>
    </r>
  </si>
  <si>
    <r>
      <rPr>
        <sz val="11"/>
        <color rgb="FF000000"/>
        <rFont val="楷体"/>
        <charset val="134"/>
      </rPr>
      <t>陈山山</t>
    </r>
  </si>
  <si>
    <t>20200040401025</t>
  </si>
  <si>
    <r>
      <rPr>
        <sz val="11"/>
        <color rgb="FF000000"/>
        <rFont val="楷体"/>
        <charset val="134"/>
      </rPr>
      <t>防艾宣传及大会</t>
    </r>
  </si>
  <si>
    <r>
      <rPr>
        <sz val="11"/>
        <color rgb="FF000000"/>
        <rFont val="楷体"/>
        <charset val="134"/>
      </rPr>
      <t>袁鹏飞</t>
    </r>
  </si>
  <si>
    <t>20200040402036</t>
  </si>
  <si>
    <r>
      <rPr>
        <sz val="11"/>
        <color rgb="FF000000"/>
        <rFont val="楷体"/>
        <charset val="134"/>
      </rPr>
      <t>我志愿，我家乡</t>
    </r>
  </si>
  <si>
    <r>
      <rPr>
        <sz val="11"/>
        <color rgb="FF000000"/>
        <rFont val="楷体"/>
        <charset val="134"/>
      </rPr>
      <t>程恺臻</t>
    </r>
  </si>
  <si>
    <t>20200040402060</t>
  </si>
  <si>
    <r>
      <rPr>
        <sz val="11"/>
        <color rgb="FF000000"/>
        <rFont val="楷体"/>
        <charset val="134"/>
      </rPr>
      <t>李景宜</t>
    </r>
  </si>
  <si>
    <t>20200040402030</t>
  </si>
  <si>
    <r>
      <rPr>
        <sz val="11"/>
        <color rgb="FF000000"/>
        <rFont val="楷体"/>
        <charset val="134"/>
      </rPr>
      <t>第五次线上知教</t>
    </r>
  </si>
  <si>
    <r>
      <rPr>
        <sz val="11"/>
        <color rgb="FF000000"/>
        <rFont val="楷体"/>
        <charset val="134"/>
      </rPr>
      <t>陈雨涵</t>
    </r>
  </si>
  <si>
    <t>20200040402027</t>
  </si>
  <si>
    <r>
      <rPr>
        <sz val="11"/>
        <color rgb="FF000000"/>
        <rFont val="楷体"/>
        <charset val="134"/>
      </rPr>
      <t>张宇航</t>
    </r>
  </si>
  <si>
    <t>20200040402057</t>
  </si>
  <si>
    <r>
      <rPr>
        <sz val="11"/>
        <color rgb="FF000000"/>
        <rFont val="楷体"/>
        <charset val="134"/>
      </rPr>
      <t>第五次线上支教</t>
    </r>
  </si>
  <si>
    <r>
      <rPr>
        <sz val="11"/>
        <color rgb="FF000000"/>
        <rFont val="楷体"/>
        <charset val="134"/>
      </rPr>
      <t>易瀚东</t>
    </r>
  </si>
  <si>
    <t>201800401068</t>
  </si>
  <si>
    <r>
      <rPr>
        <sz val="11"/>
        <color rgb="FF000000"/>
        <rFont val="楷体"/>
        <charset val="134"/>
      </rPr>
      <t>第十次人口普查</t>
    </r>
  </si>
  <si>
    <r>
      <rPr>
        <sz val="11"/>
        <color rgb="FF000000"/>
        <rFont val="楷体"/>
        <charset val="134"/>
      </rPr>
      <t>陈滢</t>
    </r>
  </si>
  <si>
    <t>201800402007</t>
  </si>
  <si>
    <r>
      <rPr>
        <sz val="11"/>
        <color rgb="FF000000"/>
        <rFont val="楷体"/>
        <charset val="134"/>
      </rPr>
      <t>防艾志愿活动活动</t>
    </r>
  </si>
  <si>
    <r>
      <rPr>
        <sz val="11"/>
        <color rgb="FF000000"/>
        <rFont val="楷体"/>
        <charset val="134"/>
      </rPr>
      <t>赵欣迪</t>
    </r>
  </si>
  <si>
    <t>201800402060</t>
  </si>
  <si>
    <r>
      <rPr>
        <sz val="11"/>
        <color rgb="FF000000"/>
        <rFont val="楷体"/>
        <charset val="134"/>
      </rPr>
      <t>家乡疫情防控工作</t>
    </r>
  </si>
  <si>
    <r>
      <rPr>
        <sz val="11"/>
        <color rgb="FF000000"/>
        <rFont val="楷体"/>
        <charset val="134"/>
      </rPr>
      <t>唐瑶</t>
    </r>
  </si>
  <si>
    <t>201904042060</t>
  </si>
  <si>
    <r>
      <rPr>
        <sz val="11"/>
        <color rgb="FF000000"/>
        <rFont val="楷体"/>
        <charset val="134"/>
      </rPr>
      <t>山西大学餐厅防疫</t>
    </r>
  </si>
  <si>
    <r>
      <rPr>
        <sz val="11"/>
        <color rgb="FF000000"/>
        <rFont val="楷体"/>
        <charset val="134"/>
      </rPr>
      <t>田丽晶</t>
    </r>
  </si>
  <si>
    <t>201904042061</t>
  </si>
  <si>
    <r>
      <rPr>
        <sz val="11"/>
        <color rgb="FF000000"/>
        <rFont val="楷体"/>
        <charset val="134"/>
      </rPr>
      <t>文冰清</t>
    </r>
  </si>
  <si>
    <t>20200040401056</t>
  </si>
  <si>
    <r>
      <rPr>
        <sz val="11"/>
        <color rgb="FF000000"/>
        <rFont val="楷体"/>
        <charset val="134"/>
      </rPr>
      <t>文明校园系列活动</t>
    </r>
  </si>
  <si>
    <r>
      <rPr>
        <sz val="11"/>
        <color rgb="FF000000"/>
        <rFont val="楷体"/>
        <charset val="134"/>
      </rPr>
      <t>杨志龙</t>
    </r>
  </si>
  <si>
    <t>20200040401050</t>
  </si>
  <si>
    <r>
      <rPr>
        <sz val="11"/>
        <color rgb="FF000000"/>
        <rFont val="楷体"/>
        <charset val="134"/>
      </rPr>
      <t>光盘行动志愿活动</t>
    </r>
  </si>
  <si>
    <r>
      <rPr>
        <sz val="11"/>
        <color rgb="FF000000"/>
        <rFont val="楷体"/>
        <charset val="134"/>
      </rPr>
      <t>张臻骁</t>
    </r>
  </si>
  <si>
    <t>20200040402023</t>
  </si>
  <si>
    <r>
      <rPr>
        <sz val="11"/>
        <color rgb="FF000000"/>
        <rFont val="楷体"/>
        <charset val="134"/>
      </rPr>
      <t>善行</t>
    </r>
    <r>
      <rPr>
        <sz val="11"/>
        <color rgb="FF000000"/>
        <rFont val="Times New Roman"/>
        <charset val="134"/>
      </rPr>
      <t>100</t>
    </r>
    <r>
      <rPr>
        <sz val="11"/>
        <color rgb="FF000000"/>
        <rFont val="楷体"/>
        <charset val="134"/>
      </rPr>
      <t>与义卖</t>
    </r>
  </si>
  <si>
    <r>
      <rPr>
        <sz val="11"/>
        <color rgb="FF000000"/>
        <rFont val="楷体"/>
        <charset val="134"/>
      </rPr>
      <t>邵丽飞</t>
    </r>
  </si>
  <si>
    <t>20200040402018</t>
  </si>
  <si>
    <r>
      <rPr>
        <sz val="11"/>
        <color rgb="FF000000"/>
        <rFont val="楷体"/>
        <charset val="134"/>
      </rPr>
      <t>善行一百义卖活动</t>
    </r>
  </si>
  <si>
    <r>
      <rPr>
        <sz val="11"/>
        <color rgb="FF000000"/>
        <rFont val="楷体"/>
        <charset val="134"/>
      </rPr>
      <t>边佳圻</t>
    </r>
  </si>
  <si>
    <t>20200040402009</t>
  </si>
  <si>
    <r>
      <rPr>
        <sz val="11"/>
        <color rgb="FF000000"/>
        <rFont val="楷体"/>
        <charset val="134"/>
      </rPr>
      <t>刘怡帆</t>
    </r>
  </si>
  <si>
    <t>20200040401012</t>
  </si>
  <si>
    <r>
      <rPr>
        <sz val="11"/>
        <color rgb="FF000000"/>
        <rFont val="楷体"/>
        <charset val="134"/>
      </rPr>
      <t>第六次线上知教活动</t>
    </r>
  </si>
  <si>
    <r>
      <rPr>
        <sz val="11"/>
        <color rgb="FF000000"/>
        <rFont val="楷体"/>
        <charset val="134"/>
      </rPr>
      <t>黄佩瑶</t>
    </r>
  </si>
  <si>
    <t>20200040401054</t>
  </si>
  <si>
    <r>
      <rPr>
        <sz val="11"/>
        <color rgb="FF000000"/>
        <rFont val="楷体"/>
        <charset val="134"/>
      </rPr>
      <t>善行</t>
    </r>
    <r>
      <rPr>
        <sz val="11"/>
        <color rgb="FF000000"/>
        <rFont val="Times New Roman"/>
        <charset val="134"/>
      </rPr>
      <t>100</t>
    </r>
    <r>
      <rPr>
        <sz val="11"/>
        <color rgb="FF000000"/>
        <rFont val="楷体"/>
        <charset val="134"/>
      </rPr>
      <t>义卖活动</t>
    </r>
  </si>
  <si>
    <r>
      <rPr>
        <sz val="11"/>
        <color rgb="FF000000"/>
        <rFont val="楷体"/>
        <charset val="134"/>
      </rPr>
      <t>徐怡文</t>
    </r>
  </si>
  <si>
    <t>20200040401057</t>
  </si>
  <si>
    <r>
      <rPr>
        <sz val="11"/>
        <color rgb="FF000000"/>
        <rFont val="楷体"/>
        <charset val="134"/>
      </rPr>
      <t>赵思婕</t>
    </r>
  </si>
  <si>
    <t>20200040402037</t>
  </si>
  <si>
    <r>
      <rPr>
        <sz val="11"/>
        <color rgb="FF000000"/>
        <rFont val="楷体"/>
        <charset val="134"/>
      </rPr>
      <t>冯雨霏</t>
    </r>
  </si>
  <si>
    <t>20200040402054</t>
  </si>
  <si>
    <r>
      <rPr>
        <sz val="11"/>
        <color rgb="FF000000"/>
        <rFont val="楷体"/>
        <charset val="134"/>
      </rPr>
      <t>暴雯芮</t>
    </r>
  </si>
  <si>
    <t>20200040402053</t>
  </si>
  <si>
    <r>
      <rPr>
        <sz val="11"/>
        <color rgb="FF000000"/>
        <rFont val="楷体"/>
        <charset val="134"/>
      </rPr>
      <t>李柯霖</t>
    </r>
  </si>
  <si>
    <t>20200040402043</t>
  </si>
  <si>
    <r>
      <rPr>
        <sz val="11"/>
        <color rgb="FF000000"/>
        <rFont val="楷体"/>
        <charset val="134"/>
      </rPr>
      <t>善行一百义卖活动；</t>
    </r>
  </si>
  <si>
    <r>
      <rPr>
        <sz val="11"/>
        <color rgb="FF000000"/>
        <rFont val="楷体"/>
        <charset val="134"/>
      </rPr>
      <t>庞雅绚</t>
    </r>
  </si>
  <si>
    <t>20200040402044</t>
  </si>
  <si>
    <r>
      <rPr>
        <sz val="11"/>
        <color rgb="FF000000"/>
        <rFont val="楷体"/>
        <charset val="134"/>
      </rPr>
      <t>秦圣洁</t>
    </r>
  </si>
  <si>
    <t>20200040402006</t>
  </si>
  <si>
    <r>
      <rPr>
        <sz val="11"/>
        <color rgb="FF000000"/>
        <rFont val="楷体"/>
        <charset val="134"/>
      </rPr>
      <t>张洪鸣</t>
    </r>
  </si>
  <si>
    <t>20200040402021</t>
  </si>
  <si>
    <r>
      <rPr>
        <sz val="11"/>
        <color rgb="FF000000"/>
        <rFont val="楷体"/>
        <charset val="134"/>
      </rPr>
      <t>第六次线上支教活动</t>
    </r>
  </si>
  <si>
    <r>
      <rPr>
        <sz val="11"/>
        <color rgb="FF000000"/>
        <rFont val="楷体"/>
        <charset val="134"/>
      </rPr>
      <t>靳雪娇</t>
    </r>
  </si>
  <si>
    <t>20200040402013</t>
  </si>
  <si>
    <r>
      <rPr>
        <sz val="11"/>
        <color rgb="FF000000"/>
        <rFont val="楷体"/>
        <charset val="134"/>
      </rPr>
      <t>李盼</t>
    </r>
  </si>
  <si>
    <t>20200040402015</t>
  </si>
  <si>
    <r>
      <rPr>
        <sz val="11"/>
        <color rgb="FF000000"/>
        <rFont val="楷体"/>
        <charset val="134"/>
      </rPr>
      <t>郭溥凡</t>
    </r>
  </si>
  <si>
    <t>20200040402011</t>
  </si>
  <si>
    <r>
      <rPr>
        <sz val="11"/>
        <color rgb="FF000000"/>
        <rFont val="楷体"/>
        <charset val="134"/>
      </rPr>
      <t>胡耀琦</t>
    </r>
  </si>
  <si>
    <t>20200040402012</t>
  </si>
  <si>
    <r>
      <rPr>
        <sz val="11"/>
        <color rgb="FF000000"/>
        <rFont val="楷体"/>
        <charset val="134"/>
      </rPr>
      <t>刘思岑</t>
    </r>
  </si>
  <si>
    <t>201800402030</t>
  </si>
  <si>
    <r>
      <rPr>
        <sz val="11"/>
        <color rgb="FF000000"/>
        <rFont val="楷体"/>
        <charset val="134"/>
      </rPr>
      <t>山西大学刷树志愿活动</t>
    </r>
  </si>
  <si>
    <r>
      <rPr>
        <sz val="11"/>
        <color rgb="FF000000"/>
        <rFont val="楷体"/>
        <charset val="134"/>
      </rPr>
      <t>刘禹曦</t>
    </r>
  </si>
  <si>
    <t>201800402031</t>
  </si>
  <si>
    <r>
      <rPr>
        <sz val="11"/>
        <color rgb="FF000000"/>
        <rFont val="楷体"/>
        <charset val="134"/>
      </rPr>
      <t>李昶男</t>
    </r>
  </si>
  <si>
    <t>201904041047</t>
  </si>
  <si>
    <r>
      <rPr>
        <sz val="11"/>
        <color rgb="FF000000"/>
        <rFont val="楷体"/>
        <charset val="134"/>
      </rPr>
      <t>山西大学艺考志愿活动</t>
    </r>
  </si>
  <si>
    <r>
      <rPr>
        <sz val="11"/>
        <color rgb="FF000000"/>
        <rFont val="楷体"/>
        <charset val="134"/>
      </rPr>
      <t>翟佳慧</t>
    </r>
  </si>
  <si>
    <t>201904041013</t>
  </si>
  <si>
    <r>
      <rPr>
        <sz val="11"/>
        <color rgb="FF000000"/>
        <rFont val="楷体"/>
        <charset val="134"/>
      </rPr>
      <t>文昌社区防疫志愿活动</t>
    </r>
  </si>
  <si>
    <r>
      <rPr>
        <sz val="11"/>
        <color rgb="FF000000"/>
        <rFont val="楷体"/>
        <charset val="134"/>
      </rPr>
      <t>武玉洁</t>
    </r>
  </si>
  <si>
    <t>20200040401018</t>
  </si>
  <si>
    <r>
      <rPr>
        <sz val="11"/>
        <color rgb="FF000000"/>
        <rFont val="楷体"/>
        <charset val="134"/>
      </rPr>
      <t>善行</t>
    </r>
    <r>
      <rPr>
        <sz val="11"/>
        <color rgb="FF000000"/>
        <rFont val="Times New Roman"/>
        <charset val="134"/>
      </rPr>
      <t>100.</t>
    </r>
    <r>
      <rPr>
        <sz val="11"/>
        <color rgb="FF000000"/>
        <rFont val="楷体"/>
        <charset val="134"/>
      </rPr>
      <t>义卖活动</t>
    </r>
  </si>
  <si>
    <r>
      <rPr>
        <sz val="11"/>
        <color rgb="FF000000"/>
        <rFont val="楷体"/>
        <charset val="134"/>
      </rPr>
      <t>黄文瑶</t>
    </r>
  </si>
  <si>
    <t>201800401019</t>
  </si>
  <si>
    <r>
      <rPr>
        <sz val="11"/>
        <color rgb="FF000000"/>
        <rFont val="楷体"/>
        <charset val="134"/>
      </rPr>
      <t>第六期线上支教志愿活动</t>
    </r>
  </si>
  <si>
    <r>
      <rPr>
        <sz val="11"/>
        <color rgb="FF000000"/>
        <rFont val="楷体"/>
        <charset val="134"/>
      </rPr>
      <t>李婧</t>
    </r>
  </si>
  <si>
    <t>201904042036</t>
  </si>
  <si>
    <r>
      <rPr>
        <sz val="11"/>
        <color rgb="FF000000"/>
        <rFont val="楷体"/>
        <charset val="134"/>
      </rPr>
      <t>第四次线上</t>
    </r>
    <r>
      <rPr>
        <sz val="11"/>
        <color rgb="FF000000"/>
        <rFont val="Times New Roman"/>
        <charset val="134"/>
      </rPr>
      <t>“</t>
    </r>
    <r>
      <rPr>
        <sz val="11"/>
        <color rgb="FF000000"/>
        <rFont val="楷体"/>
        <charset val="134"/>
      </rPr>
      <t>知</t>
    </r>
    <r>
      <rPr>
        <sz val="11"/>
        <color rgb="FF000000"/>
        <rFont val="Times New Roman"/>
        <charset val="134"/>
      </rPr>
      <t>”</t>
    </r>
    <r>
      <rPr>
        <sz val="11"/>
        <color rgb="FF000000"/>
        <rFont val="楷体"/>
        <charset val="134"/>
      </rPr>
      <t>教活动</t>
    </r>
  </si>
  <si>
    <r>
      <rPr>
        <sz val="11"/>
        <color rgb="FF000000"/>
        <rFont val="楷体"/>
        <charset val="134"/>
      </rPr>
      <t>王思懿</t>
    </r>
  </si>
  <si>
    <t>201904042067</t>
  </si>
  <si>
    <r>
      <rPr>
        <sz val="11"/>
        <color rgb="FF000000"/>
        <rFont val="楷体"/>
        <charset val="134"/>
      </rPr>
      <t>左权县疫情防控志愿活动</t>
    </r>
  </si>
  <si>
    <r>
      <rPr>
        <sz val="11"/>
        <color rgb="FF000000"/>
        <rFont val="楷体"/>
        <charset val="134"/>
      </rPr>
      <t>史澎瑜</t>
    </r>
  </si>
  <si>
    <t>20200040401015</t>
  </si>
  <si>
    <r>
      <rPr>
        <sz val="11"/>
        <color rgb="FF000000"/>
        <rFont val="楷体"/>
        <charset val="134"/>
      </rPr>
      <t>和顺县青年志愿活动活动</t>
    </r>
  </si>
  <si>
    <r>
      <rPr>
        <sz val="11"/>
        <color rgb="FF000000"/>
        <rFont val="楷体"/>
        <charset val="134"/>
      </rPr>
      <t>安姝利</t>
    </r>
  </si>
  <si>
    <t>20200040401001</t>
  </si>
  <si>
    <r>
      <rPr>
        <sz val="11"/>
        <color rgb="FF000000"/>
        <rFont val="楷体"/>
        <charset val="134"/>
      </rPr>
      <t>第六次线上</t>
    </r>
    <r>
      <rPr>
        <sz val="11"/>
        <color rgb="FF000000"/>
        <rFont val="Times New Roman"/>
        <charset val="134"/>
      </rPr>
      <t>“</t>
    </r>
    <r>
      <rPr>
        <sz val="11"/>
        <color rgb="FF000000"/>
        <rFont val="楷体"/>
        <charset val="134"/>
      </rPr>
      <t>知</t>
    </r>
    <r>
      <rPr>
        <sz val="11"/>
        <color rgb="FF000000"/>
        <rFont val="Times New Roman"/>
        <charset val="134"/>
      </rPr>
      <t>”</t>
    </r>
    <r>
      <rPr>
        <sz val="11"/>
        <color rgb="FF000000"/>
        <rFont val="楷体"/>
        <charset val="134"/>
      </rPr>
      <t>教活动</t>
    </r>
  </si>
  <si>
    <r>
      <rPr>
        <sz val="11"/>
        <color rgb="FF000000"/>
        <rFont val="楷体"/>
        <charset val="134"/>
      </rPr>
      <t>张培科</t>
    </r>
  </si>
  <si>
    <t>201800403062</t>
  </si>
  <si>
    <t>疫情防控志愿服务</t>
  </si>
  <si>
    <r>
      <rPr>
        <sz val="11"/>
        <color rgb="FF000000"/>
        <rFont val="楷体"/>
        <charset val="134"/>
      </rPr>
      <t>李阳昕</t>
    </r>
  </si>
  <si>
    <t>201800402023</t>
  </si>
  <si>
    <r>
      <rPr>
        <sz val="11"/>
        <color rgb="FF000000"/>
        <rFont val="楷体"/>
        <charset val="134"/>
      </rPr>
      <t>抗击新型肺炎社区志愿服务</t>
    </r>
  </si>
  <si>
    <r>
      <rPr>
        <sz val="11"/>
        <color rgb="FF000000"/>
        <rFont val="楷体"/>
        <charset val="134"/>
      </rPr>
      <t>李春晓</t>
    </r>
  </si>
  <si>
    <t>201904041039</t>
  </si>
  <si>
    <r>
      <rPr>
        <sz val="11"/>
        <color rgb="FF000000"/>
        <rFont val="Times New Roman"/>
        <charset val="134"/>
      </rPr>
      <t>2020</t>
    </r>
    <r>
      <rPr>
        <sz val="11"/>
        <color rgb="FF000000"/>
        <rFont val="楷体"/>
        <charset val="134"/>
      </rPr>
      <t>年为奉献活动奉献</t>
    </r>
  </si>
  <si>
    <r>
      <rPr>
        <sz val="11"/>
        <color rgb="FF000000"/>
        <rFont val="楷体"/>
        <charset val="134"/>
      </rPr>
      <t>魏晓然</t>
    </r>
  </si>
  <si>
    <t>201904042077</t>
  </si>
  <si>
    <r>
      <rPr>
        <sz val="11"/>
        <color rgb="FF000000"/>
        <rFont val="楷体"/>
        <charset val="134"/>
      </rPr>
      <t>第四次线上</t>
    </r>
    <r>
      <rPr>
        <sz val="11"/>
        <color rgb="FF000000"/>
        <rFont val="Times New Roman"/>
        <charset val="134"/>
      </rPr>
      <t>"</t>
    </r>
    <r>
      <rPr>
        <sz val="11"/>
        <color rgb="FF000000"/>
        <rFont val="楷体"/>
        <charset val="134"/>
      </rPr>
      <t>知</t>
    </r>
    <r>
      <rPr>
        <sz val="11"/>
        <color rgb="FF000000"/>
        <rFont val="Times New Roman"/>
        <charset val="134"/>
      </rPr>
      <t>"</t>
    </r>
    <r>
      <rPr>
        <sz val="11"/>
        <color rgb="FF000000"/>
        <rFont val="楷体"/>
        <charset val="134"/>
      </rPr>
      <t>教志愿活动</t>
    </r>
  </si>
  <si>
    <r>
      <rPr>
        <sz val="11"/>
        <color rgb="FF000000"/>
        <rFont val="楷体"/>
        <charset val="134"/>
      </rPr>
      <t>郑堡萍</t>
    </r>
  </si>
  <si>
    <t>201904042096</t>
  </si>
  <si>
    <r>
      <rPr>
        <sz val="11"/>
        <color rgb="FF000000"/>
        <rFont val="楷体"/>
        <charset val="134"/>
      </rPr>
      <t>韩悦</t>
    </r>
  </si>
  <si>
    <t>201904042016</t>
  </si>
  <si>
    <r>
      <rPr>
        <sz val="11"/>
        <color rgb="FF000000"/>
        <rFont val="楷体"/>
        <charset val="134"/>
      </rPr>
      <t>孙艳婷</t>
    </r>
  </si>
  <si>
    <t>201904042059</t>
  </si>
  <si>
    <r>
      <rPr>
        <sz val="11"/>
        <color rgb="FF000000"/>
        <rFont val="楷体"/>
        <charset val="134"/>
      </rPr>
      <t>山西大学餐厅防疫，善行一百</t>
    </r>
  </si>
  <si>
    <r>
      <rPr>
        <sz val="11"/>
        <color rgb="FF000000"/>
        <rFont val="楷体"/>
        <charset val="134"/>
      </rPr>
      <t>柴馨雅</t>
    </r>
  </si>
  <si>
    <t>201904041004</t>
  </si>
  <si>
    <r>
      <rPr>
        <sz val="11"/>
        <color rgb="FF000000"/>
        <rFont val="楷体"/>
        <charset val="134"/>
      </rPr>
      <t>社区疫情防控，返乡人员排查</t>
    </r>
  </si>
  <si>
    <r>
      <rPr>
        <sz val="11"/>
        <color rgb="FF000000"/>
        <rFont val="楷体"/>
        <charset val="134"/>
      </rPr>
      <t>张浩晨</t>
    </r>
  </si>
  <si>
    <t>201800401070</t>
  </si>
  <si>
    <r>
      <rPr>
        <sz val="11"/>
        <color rgb="FF000000"/>
        <rFont val="楷体"/>
        <charset val="134"/>
      </rPr>
      <t>山西大学志愿刷树活动</t>
    </r>
    <r>
      <rPr>
        <sz val="11"/>
        <color rgb="FF000000"/>
        <rFont val="Times New Roman"/>
        <charset val="134"/>
      </rPr>
      <t xml:space="preserve">2.8 </t>
    </r>
  </si>
  <si>
    <r>
      <rPr>
        <sz val="11"/>
        <color rgb="FF000000"/>
        <rFont val="楷体"/>
        <charset val="134"/>
      </rPr>
      <t>张弛</t>
    </r>
  </si>
  <si>
    <t>201904042088</t>
  </si>
  <si>
    <r>
      <rPr>
        <sz val="11"/>
        <color rgb="FF000000"/>
        <rFont val="楷体"/>
        <charset val="134"/>
      </rPr>
      <t>山西大学坞城校区创城志愿活动</t>
    </r>
  </si>
  <si>
    <r>
      <rPr>
        <sz val="11"/>
        <color rgb="FF000000"/>
        <rFont val="楷体"/>
        <charset val="134"/>
      </rPr>
      <t>王菲儿</t>
    </r>
  </si>
  <si>
    <t>201904041067</t>
  </si>
  <si>
    <r>
      <rPr>
        <sz val="11"/>
        <color rgb="FF000000"/>
        <rFont val="楷体"/>
        <charset val="134"/>
      </rPr>
      <t>山西大学善行</t>
    </r>
    <r>
      <rPr>
        <sz val="11"/>
        <color rgb="FF000000"/>
        <rFont val="Times New Roman"/>
        <charset val="134"/>
      </rPr>
      <t>100.</t>
    </r>
    <r>
      <rPr>
        <sz val="11"/>
        <color rgb="FF000000"/>
        <rFont val="楷体"/>
        <charset val="134"/>
      </rPr>
      <t>义卖活动</t>
    </r>
  </si>
  <si>
    <r>
      <rPr>
        <sz val="11"/>
        <color rgb="FF000000"/>
        <rFont val="楷体"/>
        <charset val="134"/>
      </rPr>
      <t>陈舒</t>
    </r>
  </si>
  <si>
    <t>201904041005</t>
  </si>
  <si>
    <r>
      <rPr>
        <sz val="11"/>
        <color rgb="FF000000"/>
        <rFont val="楷体"/>
        <charset val="134"/>
      </rPr>
      <t>崔馨怡</t>
    </r>
  </si>
  <si>
    <t>201904042007</t>
  </si>
  <si>
    <r>
      <rPr>
        <sz val="11"/>
        <color rgb="FF000000"/>
        <rFont val="楷体"/>
        <charset val="134"/>
      </rPr>
      <t>第六次线上一对一辅导志愿活动</t>
    </r>
  </si>
  <si>
    <r>
      <rPr>
        <sz val="11"/>
        <color rgb="FF000000"/>
        <rFont val="楷体"/>
        <charset val="134"/>
      </rPr>
      <t>王琪琪</t>
    </r>
  </si>
  <si>
    <t>20200040401017</t>
  </si>
  <si>
    <r>
      <rPr>
        <sz val="11"/>
        <color rgb="FF000000"/>
        <rFont val="楷体"/>
        <charset val="134"/>
      </rPr>
      <t>赵少娇</t>
    </r>
  </si>
  <si>
    <t>20200040401023</t>
  </si>
  <si>
    <r>
      <rPr>
        <sz val="11"/>
        <color rgb="FF000000"/>
        <rFont val="楷体"/>
        <charset val="134"/>
      </rPr>
      <t>魏冬晴</t>
    </r>
  </si>
  <si>
    <t>201904041076</t>
  </si>
  <si>
    <r>
      <rPr>
        <sz val="11"/>
        <color rgb="FF000000"/>
        <rFont val="楷体"/>
        <charset val="134"/>
      </rPr>
      <t>雷王晶</t>
    </r>
  </si>
  <si>
    <t>201904041038</t>
  </si>
  <si>
    <r>
      <rPr>
        <sz val="11"/>
        <color rgb="FF000000"/>
        <rFont val="楷体"/>
        <charset val="134"/>
      </rPr>
      <t>寒假兰巨乡农业观光景区志愿活动</t>
    </r>
  </si>
  <si>
    <r>
      <rPr>
        <sz val="11"/>
        <color rgb="FF000000"/>
        <rFont val="楷体"/>
        <charset val="134"/>
      </rPr>
      <t>杨丽溶</t>
    </r>
  </si>
  <si>
    <t>201904042082</t>
  </si>
  <si>
    <r>
      <rPr>
        <sz val="11"/>
        <color rgb="FF000000"/>
        <rFont val="楷体"/>
        <charset val="134"/>
      </rPr>
      <t>第七次人口普查志愿活动；接研究生</t>
    </r>
  </si>
  <si>
    <r>
      <rPr>
        <sz val="11"/>
        <color rgb="FF000000"/>
        <rFont val="楷体"/>
        <charset val="134"/>
      </rPr>
      <t>罗丽娜</t>
    </r>
  </si>
  <si>
    <t>20200040402032</t>
  </si>
  <si>
    <r>
      <rPr>
        <sz val="11"/>
        <color rgb="FF000000"/>
        <rFont val="楷体"/>
        <charset val="134"/>
      </rPr>
      <t>第五次线上</t>
    </r>
    <r>
      <rPr>
        <sz val="11"/>
        <color rgb="FF000000"/>
        <rFont val="Times New Roman"/>
        <charset val="134"/>
      </rPr>
      <t>“</t>
    </r>
    <r>
      <rPr>
        <sz val="11"/>
        <color rgb="FF000000"/>
        <rFont val="楷体"/>
        <charset val="134"/>
      </rPr>
      <t>知</t>
    </r>
    <r>
      <rPr>
        <sz val="11"/>
        <color rgb="FF000000"/>
        <rFont val="Times New Roman"/>
        <charset val="134"/>
      </rPr>
      <t>”</t>
    </r>
    <r>
      <rPr>
        <sz val="11"/>
        <color rgb="FF000000"/>
        <rFont val="楷体"/>
        <charset val="134"/>
      </rPr>
      <t>教；善行</t>
    </r>
    <r>
      <rPr>
        <sz val="11"/>
        <color rgb="FF000000"/>
        <rFont val="Times New Roman"/>
        <charset val="134"/>
      </rPr>
      <t>100</t>
    </r>
    <r>
      <rPr>
        <sz val="11"/>
        <color rgb="FF000000"/>
        <rFont val="楷体"/>
        <charset val="134"/>
      </rPr>
      <t>义卖</t>
    </r>
  </si>
  <si>
    <r>
      <rPr>
        <sz val="11"/>
        <color rgb="FF000000"/>
        <rFont val="楷体"/>
        <charset val="134"/>
      </rPr>
      <t>秦梦卓</t>
    </r>
  </si>
  <si>
    <t>201800402037</t>
  </si>
  <si>
    <r>
      <rPr>
        <sz val="11"/>
        <color rgb="FF000000"/>
        <rFont val="楷体"/>
        <charset val="134"/>
      </rPr>
      <t>第四次线上</t>
    </r>
    <r>
      <rPr>
        <sz val="11"/>
        <color rgb="FF000000"/>
        <rFont val="Times New Roman"/>
        <charset val="134"/>
      </rPr>
      <t>“</t>
    </r>
    <r>
      <rPr>
        <sz val="11"/>
        <color rgb="FF000000"/>
        <rFont val="楷体"/>
        <charset val="134"/>
      </rPr>
      <t>知</t>
    </r>
    <r>
      <rPr>
        <sz val="11"/>
        <color rgb="FF000000"/>
        <rFont val="Times New Roman"/>
        <charset val="134"/>
      </rPr>
      <t>”</t>
    </r>
    <r>
      <rPr>
        <sz val="11"/>
        <color rgb="FF000000"/>
        <rFont val="楷体"/>
        <charset val="134"/>
      </rPr>
      <t>教、美化校园志愿活动</t>
    </r>
  </si>
  <si>
    <r>
      <rPr>
        <sz val="11"/>
        <color rgb="FF000000"/>
        <rFont val="楷体"/>
        <charset val="134"/>
      </rPr>
      <t>梁宴卿</t>
    </r>
  </si>
  <si>
    <t>201904042038</t>
  </si>
  <si>
    <r>
      <rPr>
        <sz val="11"/>
        <color rgb="FF000000"/>
        <rFont val="楷体"/>
        <charset val="134"/>
      </rPr>
      <t>餐厅防疫志愿活动，善行一百，防艾讲座</t>
    </r>
  </si>
  <si>
    <r>
      <rPr>
        <sz val="11"/>
        <color rgb="FF000000"/>
        <rFont val="楷体"/>
        <charset val="134"/>
      </rPr>
      <t>韦宁珂</t>
    </r>
  </si>
  <si>
    <t>20200040402067</t>
  </si>
  <si>
    <r>
      <rPr>
        <sz val="11"/>
        <color rgb="FF000000"/>
        <rFont val="楷体"/>
        <charset val="134"/>
      </rPr>
      <t>第五次线上支教：令德餐厅防疫志愿活动</t>
    </r>
  </si>
  <si>
    <r>
      <rPr>
        <sz val="11"/>
        <color rgb="FF000000"/>
        <rFont val="楷体"/>
        <charset val="134"/>
      </rPr>
      <t>李明</t>
    </r>
  </si>
  <si>
    <t>201800402019</t>
  </si>
  <si>
    <r>
      <rPr>
        <sz val="11"/>
        <color rgb="FF000000"/>
        <rFont val="楷体"/>
        <charset val="134"/>
      </rPr>
      <t>第五次线上</t>
    </r>
    <r>
      <rPr>
        <sz val="11"/>
        <color rgb="FF000000"/>
        <rFont val="Times New Roman"/>
        <charset val="134"/>
      </rPr>
      <t>“</t>
    </r>
    <r>
      <rPr>
        <sz val="11"/>
        <color rgb="FF000000"/>
        <rFont val="楷体"/>
        <charset val="134"/>
      </rPr>
      <t>知</t>
    </r>
    <r>
      <rPr>
        <sz val="11"/>
        <color rgb="FF000000"/>
        <rFont val="Times New Roman"/>
        <charset val="134"/>
      </rPr>
      <t>”</t>
    </r>
    <r>
      <rPr>
        <sz val="11"/>
        <color rgb="FF000000"/>
        <rFont val="楷体"/>
        <charset val="134"/>
      </rPr>
      <t>教、第六次线上</t>
    </r>
    <r>
      <rPr>
        <sz val="11"/>
        <color rgb="FF000000"/>
        <rFont val="Times New Roman"/>
        <charset val="134"/>
      </rPr>
      <t>“</t>
    </r>
    <r>
      <rPr>
        <sz val="11"/>
        <color rgb="FF000000"/>
        <rFont val="楷体"/>
        <charset val="134"/>
      </rPr>
      <t>知</t>
    </r>
    <r>
      <rPr>
        <sz val="11"/>
        <color rgb="FF000000"/>
        <rFont val="Times New Roman"/>
        <charset val="134"/>
      </rPr>
      <t>”</t>
    </r>
    <r>
      <rPr>
        <sz val="11"/>
        <color rgb="FF000000"/>
        <rFont val="楷体"/>
        <charset val="134"/>
      </rPr>
      <t>教</t>
    </r>
  </si>
  <si>
    <r>
      <rPr>
        <sz val="11"/>
        <color rgb="FF000000"/>
        <rFont val="楷体"/>
        <charset val="134"/>
      </rPr>
      <t>夏梦琳</t>
    </r>
  </si>
  <si>
    <t>201800401059</t>
  </si>
  <si>
    <r>
      <rPr>
        <sz val="11"/>
        <color rgb="FF000000"/>
        <rFont val="楷体"/>
        <charset val="134"/>
      </rPr>
      <t>第五期线上</t>
    </r>
    <r>
      <rPr>
        <sz val="11"/>
        <color rgb="FF000000"/>
        <rFont val="Times New Roman"/>
        <charset val="134"/>
      </rPr>
      <t>“</t>
    </r>
    <r>
      <rPr>
        <sz val="11"/>
        <color rgb="FF000000"/>
        <rFont val="楷体"/>
        <charset val="134"/>
      </rPr>
      <t>知</t>
    </r>
    <r>
      <rPr>
        <sz val="11"/>
        <color rgb="FF000000"/>
        <rFont val="Times New Roman"/>
        <charset val="134"/>
      </rPr>
      <t>”</t>
    </r>
    <r>
      <rPr>
        <sz val="11"/>
        <color rgb="FF000000"/>
        <rFont val="楷体"/>
        <charset val="134"/>
      </rPr>
      <t>教志愿活动：</t>
    </r>
    <r>
      <rPr>
        <sz val="11"/>
        <color rgb="FF000000"/>
        <rFont val="Times New Roman"/>
        <charset val="134"/>
      </rPr>
      <t xml:space="preserve">11.1 </t>
    </r>
  </si>
  <si>
    <r>
      <rPr>
        <sz val="11"/>
        <color rgb="FF000000"/>
        <rFont val="楷体"/>
        <charset val="134"/>
      </rPr>
      <t>刘紫云</t>
    </r>
  </si>
  <si>
    <t>20200040401004</t>
  </si>
  <si>
    <r>
      <rPr>
        <sz val="11"/>
        <color rgb="FF000000"/>
        <rFont val="楷体"/>
        <charset val="134"/>
      </rPr>
      <t>餐厅防疫志愿活动，善行</t>
    </r>
    <r>
      <rPr>
        <sz val="11"/>
        <color rgb="FF000000"/>
        <rFont val="Times New Roman"/>
        <charset val="134"/>
      </rPr>
      <t>100.</t>
    </r>
    <r>
      <rPr>
        <sz val="11"/>
        <color rgb="FF000000"/>
        <rFont val="楷体"/>
        <charset val="134"/>
      </rPr>
      <t>义卖活动</t>
    </r>
  </si>
  <si>
    <r>
      <rPr>
        <sz val="11"/>
        <color rgb="FF000000"/>
        <rFont val="楷体"/>
        <charset val="134"/>
      </rPr>
      <t>郑乐</t>
    </r>
  </si>
  <si>
    <t>20200040402058</t>
  </si>
  <si>
    <r>
      <rPr>
        <sz val="11"/>
        <color rgb="FF000000"/>
        <rFont val="楷体"/>
        <charset val="134"/>
      </rPr>
      <t>善行</t>
    </r>
    <r>
      <rPr>
        <sz val="11"/>
        <color rgb="FF000000"/>
        <rFont val="Times New Roman"/>
        <charset val="134"/>
      </rPr>
      <t>100</t>
    </r>
    <r>
      <rPr>
        <sz val="11"/>
        <color rgb="FF000000"/>
        <rFont val="楷体"/>
        <charset val="134"/>
      </rPr>
      <t>义卖，餐厅防疫志愿活动，知教</t>
    </r>
  </si>
  <si>
    <r>
      <rPr>
        <sz val="11"/>
        <color rgb="FF000000"/>
        <rFont val="楷体"/>
        <charset val="134"/>
      </rPr>
      <t>李诚奇</t>
    </r>
  </si>
  <si>
    <t>20200040402014</t>
  </si>
  <si>
    <r>
      <rPr>
        <sz val="11"/>
        <color rgb="FF000000"/>
        <rFont val="楷体"/>
        <charset val="134"/>
      </rPr>
      <t>善行</t>
    </r>
    <r>
      <rPr>
        <sz val="11"/>
        <color rgb="FF000000"/>
        <rFont val="Times New Roman"/>
        <charset val="134"/>
      </rPr>
      <t>100·</t>
    </r>
    <r>
      <rPr>
        <sz val="11"/>
        <color rgb="FF000000"/>
        <rFont val="楷体"/>
        <charset val="134"/>
      </rPr>
      <t>义卖活动，善行</t>
    </r>
    <r>
      <rPr>
        <sz val="11"/>
        <color rgb="FF000000"/>
        <rFont val="Times New Roman"/>
        <charset val="134"/>
      </rPr>
      <t>100·</t>
    </r>
    <r>
      <rPr>
        <sz val="11"/>
        <color rgb="FF000000"/>
        <rFont val="楷体"/>
        <charset val="134"/>
      </rPr>
      <t>义卖</t>
    </r>
  </si>
  <si>
    <r>
      <rPr>
        <sz val="11"/>
        <color rgb="FF000000"/>
        <rFont val="楷体"/>
        <charset val="134"/>
      </rPr>
      <t>姜欣怡</t>
    </r>
  </si>
  <si>
    <t>201904041036</t>
  </si>
  <si>
    <r>
      <rPr>
        <sz val="11"/>
        <color rgb="FF000000"/>
        <rFont val="楷体"/>
        <charset val="134"/>
      </rPr>
      <t>第七季公益传播官社会实践活动志愿活动招募</t>
    </r>
  </si>
  <si>
    <r>
      <rPr>
        <sz val="11"/>
        <color rgb="FF000000"/>
        <rFont val="楷体"/>
        <charset val="134"/>
      </rPr>
      <t>吕烨</t>
    </r>
  </si>
  <si>
    <t>20200040401046</t>
  </si>
  <si>
    <r>
      <rPr>
        <sz val="11"/>
        <color rgb="FF000000"/>
        <rFont val="Times New Roman"/>
        <charset val="134"/>
      </rPr>
      <t>“</t>
    </r>
    <r>
      <rPr>
        <sz val="11"/>
        <color rgb="FF000000"/>
        <rFont val="楷体"/>
        <charset val="134"/>
      </rPr>
      <t>光盘行动</t>
    </r>
    <r>
      <rPr>
        <sz val="11"/>
        <color rgb="FF000000"/>
        <rFont val="Times New Roman"/>
        <charset val="134"/>
      </rPr>
      <t>”</t>
    </r>
    <r>
      <rPr>
        <sz val="11"/>
        <color rgb="FF000000"/>
        <rFont val="楷体"/>
        <charset val="134"/>
      </rPr>
      <t>餐厅活动</t>
    </r>
    <r>
      <rPr>
        <sz val="11"/>
        <color rgb="FF000000"/>
        <rFont val="Times New Roman"/>
        <charset val="134"/>
      </rPr>
      <t xml:space="preserve"> </t>
    </r>
    <r>
      <rPr>
        <sz val="11"/>
        <color rgb="FF000000"/>
        <rFont val="楷体"/>
        <charset val="134"/>
      </rPr>
      <t>以法为盾，消费有门</t>
    </r>
  </si>
  <si>
    <r>
      <rPr>
        <sz val="11"/>
        <color rgb="FF000000"/>
        <rFont val="楷体"/>
        <charset val="134"/>
      </rPr>
      <t>刘佳璐</t>
    </r>
  </si>
  <si>
    <t>201800402029</t>
  </si>
  <si>
    <r>
      <rPr>
        <sz val="11"/>
        <color rgb="FF000000"/>
        <rFont val="楷体"/>
        <charset val="134"/>
      </rPr>
      <t>山西大学刷树志愿活动、青年公益活动宣传招募</t>
    </r>
  </si>
  <si>
    <r>
      <rPr>
        <sz val="11"/>
        <color rgb="FF000000"/>
        <rFont val="楷体"/>
        <charset val="134"/>
      </rPr>
      <t>吕雅楠</t>
    </r>
  </si>
  <si>
    <t>201800402032</t>
  </si>
  <si>
    <r>
      <rPr>
        <sz val="11"/>
        <color rgb="FF000000"/>
        <rFont val="楷体"/>
        <charset val="134"/>
      </rPr>
      <t>水的魔法志愿服务活动、山西大学刷树志愿活动</t>
    </r>
  </si>
  <si>
    <r>
      <rPr>
        <sz val="11"/>
        <color rgb="FF000000"/>
        <rFont val="楷体"/>
        <charset val="134"/>
      </rPr>
      <t>李涛</t>
    </r>
  </si>
  <si>
    <t>201800402021</t>
  </si>
  <si>
    <r>
      <rPr>
        <sz val="11"/>
        <color rgb="FF000000"/>
        <rFont val="楷体"/>
        <charset val="134"/>
      </rPr>
      <t>暑假线上支教志愿活动，餐厅疫情防控志愿活动</t>
    </r>
  </si>
  <si>
    <r>
      <rPr>
        <sz val="11"/>
        <color rgb="FF000000"/>
        <rFont val="楷体"/>
        <charset val="134"/>
      </rPr>
      <t>王晋莹</t>
    </r>
  </si>
  <si>
    <t>201904041069</t>
  </si>
  <si>
    <r>
      <rPr>
        <sz val="11"/>
        <color rgb="FF000000"/>
        <rFont val="楷体"/>
        <charset val="134"/>
      </rPr>
      <t>山西大学档案馆，山西大学餐厅防疫，疫情防控</t>
    </r>
  </si>
  <si>
    <r>
      <rPr>
        <sz val="11"/>
        <color rgb="FF000000"/>
        <rFont val="楷体"/>
        <charset val="134"/>
      </rPr>
      <t>谢金菁</t>
    </r>
  </si>
  <si>
    <t>201904042080</t>
  </si>
  <si>
    <r>
      <rPr>
        <sz val="11"/>
        <color rgb="FF000000"/>
        <rFont val="楷体"/>
        <charset val="134"/>
      </rPr>
      <t>第四、六次线上辅导；人口普查志愿；接研究生</t>
    </r>
  </si>
  <si>
    <r>
      <rPr>
        <sz val="11"/>
        <color rgb="FF000000"/>
        <rFont val="楷体"/>
        <charset val="134"/>
      </rPr>
      <t>李一鸣</t>
    </r>
  </si>
  <si>
    <t>201904041042</t>
  </si>
  <si>
    <r>
      <rPr>
        <sz val="11"/>
        <color rgb="FF000000"/>
        <rFont val="楷体"/>
        <charset val="134"/>
      </rPr>
      <t>善行义卖活动，养老院活动，照顾自闭症儿童，</t>
    </r>
  </si>
  <si>
    <r>
      <rPr>
        <sz val="11"/>
        <color rgb="FF000000"/>
        <rFont val="楷体"/>
        <charset val="134"/>
      </rPr>
      <t>陈亚楠</t>
    </r>
  </si>
  <si>
    <t>20200040402010</t>
  </si>
  <si>
    <r>
      <rPr>
        <sz val="11"/>
        <color rgb="FF000000"/>
        <rFont val="楷体"/>
        <charset val="134"/>
      </rPr>
      <t>善行</t>
    </r>
    <r>
      <rPr>
        <sz val="11"/>
        <color rgb="FF000000"/>
        <rFont val="Times New Roman"/>
        <charset val="134"/>
      </rPr>
      <t>100</t>
    </r>
    <r>
      <rPr>
        <sz val="11"/>
        <color rgb="FF000000"/>
        <rFont val="楷体"/>
        <charset val="134"/>
      </rPr>
      <t>义卖活动；榆次区疫情防控志愿服务</t>
    </r>
  </si>
  <si>
    <r>
      <rPr>
        <sz val="11"/>
        <color rgb="FF000000"/>
        <rFont val="楷体"/>
        <charset val="134"/>
      </rPr>
      <t>李雨谦</t>
    </r>
  </si>
  <si>
    <t>201800402025</t>
  </si>
  <si>
    <r>
      <rPr>
        <sz val="11"/>
        <color rgb="FF000000"/>
        <rFont val="楷体"/>
        <charset val="134"/>
      </rPr>
      <t>山西大学刷树志愿活动，</t>
    </r>
    <r>
      <rPr>
        <sz val="11"/>
        <color rgb="FF000000"/>
        <rFont val="Times New Roman"/>
        <charset val="134"/>
      </rPr>
      <t>“</t>
    </r>
    <r>
      <rPr>
        <sz val="11"/>
        <color rgb="FF000000"/>
        <rFont val="楷体"/>
        <charset val="134"/>
      </rPr>
      <t>美化校园，你我同行</t>
    </r>
    <r>
      <rPr>
        <sz val="11"/>
        <color rgb="FF000000"/>
        <rFont val="Times New Roman"/>
        <charset val="134"/>
      </rPr>
      <t>”</t>
    </r>
  </si>
  <si>
    <r>
      <rPr>
        <sz val="11"/>
        <color rgb="FF000000"/>
        <rFont val="楷体"/>
        <charset val="134"/>
      </rPr>
      <t>李玥蓉</t>
    </r>
  </si>
  <si>
    <t>201800402026</t>
  </si>
  <si>
    <r>
      <rPr>
        <sz val="11"/>
        <color rgb="FF000000"/>
        <rFont val="楷体"/>
        <charset val="134"/>
      </rPr>
      <t>山西大学刷树志愿活动、</t>
    </r>
    <r>
      <rPr>
        <sz val="11"/>
        <color rgb="FF000000"/>
        <rFont val="Times New Roman"/>
        <charset val="134"/>
      </rPr>
      <t>“</t>
    </r>
    <r>
      <rPr>
        <sz val="11"/>
        <color rgb="FF000000"/>
        <rFont val="楷体"/>
        <charset val="134"/>
      </rPr>
      <t>美化校园，你我同行</t>
    </r>
    <r>
      <rPr>
        <sz val="11"/>
        <color rgb="FF000000"/>
        <rFont val="Times New Roman"/>
        <charset val="134"/>
      </rPr>
      <t>”</t>
    </r>
  </si>
  <si>
    <r>
      <rPr>
        <sz val="11"/>
        <color rgb="FF000000"/>
        <rFont val="楷体"/>
        <charset val="134"/>
      </rPr>
      <t>陈浩月</t>
    </r>
  </si>
  <si>
    <t>201800402005</t>
  </si>
  <si>
    <r>
      <rPr>
        <sz val="11"/>
        <color rgb="FF000000"/>
        <rFont val="Times New Roman"/>
        <charset val="134"/>
      </rPr>
      <t>“</t>
    </r>
    <r>
      <rPr>
        <sz val="11"/>
        <color rgb="FF000000"/>
        <rFont val="楷体"/>
        <charset val="134"/>
      </rPr>
      <t>美化校园，你我同行</t>
    </r>
    <r>
      <rPr>
        <sz val="11"/>
        <color rgb="FF000000"/>
        <rFont val="Times New Roman"/>
        <charset val="134"/>
      </rPr>
      <t>”</t>
    </r>
    <r>
      <rPr>
        <sz val="11"/>
        <color rgb="FF000000"/>
        <rFont val="楷体"/>
        <charset val="134"/>
      </rPr>
      <t>、山西大学刷树志愿活动</t>
    </r>
  </si>
  <si>
    <r>
      <rPr>
        <sz val="11"/>
        <color rgb="FF000000"/>
        <rFont val="楷体"/>
        <charset val="134"/>
      </rPr>
      <t>牟虹葵</t>
    </r>
  </si>
  <si>
    <t>20200040402065</t>
  </si>
  <si>
    <r>
      <rPr>
        <sz val="11"/>
        <color rgb="FF000000"/>
        <rFont val="楷体"/>
        <charset val="134"/>
      </rPr>
      <t>第五次线上支教；第六次线上一对一辅导志愿活动</t>
    </r>
  </si>
  <si>
    <r>
      <rPr>
        <sz val="11"/>
        <color rgb="FF000000"/>
        <rFont val="楷体"/>
        <charset val="134"/>
      </rPr>
      <t>李耀辉</t>
    </r>
  </si>
  <si>
    <t>201800402024</t>
  </si>
  <si>
    <r>
      <rPr>
        <sz val="11"/>
        <color rgb="FF000000"/>
        <rFont val="楷体"/>
        <charset val="134"/>
      </rPr>
      <t>美化校园，你我同行</t>
    </r>
    <r>
      <rPr>
        <sz val="11"/>
        <color rgb="FF000000"/>
        <rFont val="Times New Roman"/>
        <charset val="134"/>
      </rPr>
      <t xml:space="preserve"> </t>
    </r>
    <r>
      <rPr>
        <sz val="11"/>
        <color rgb="FF000000"/>
        <rFont val="楷体"/>
        <charset val="134"/>
      </rPr>
      <t>山西大学刷树志愿活动活动</t>
    </r>
  </si>
  <si>
    <r>
      <rPr>
        <sz val="11"/>
        <color rgb="FF000000"/>
        <rFont val="楷体"/>
        <charset val="134"/>
      </rPr>
      <t>张亚多</t>
    </r>
  </si>
  <si>
    <t>201904041093</t>
  </si>
  <si>
    <r>
      <rPr>
        <sz val="11"/>
        <color rgb="FF000000"/>
        <rFont val="楷体"/>
        <charset val="134"/>
      </rPr>
      <t>防疫冬奥义卖餐厅防疫线上支教养老院暖冬迎研究生</t>
    </r>
  </si>
  <si>
    <r>
      <rPr>
        <sz val="11"/>
        <color rgb="FF000000"/>
        <rFont val="楷体"/>
        <charset val="134"/>
      </rPr>
      <t>马妍</t>
    </r>
  </si>
  <si>
    <t>201800403036</t>
  </si>
  <si>
    <r>
      <rPr>
        <sz val="11"/>
        <color rgb="FF000000"/>
        <rFont val="楷体"/>
        <charset val="134"/>
      </rPr>
      <t>善行</t>
    </r>
    <r>
      <rPr>
        <sz val="11"/>
        <color rgb="FF000000"/>
        <rFont val="Times New Roman"/>
        <charset val="134"/>
      </rPr>
      <t>100</t>
    </r>
    <r>
      <rPr>
        <sz val="11"/>
        <color rgb="FF000000"/>
        <rFont val="楷体"/>
        <charset val="134"/>
      </rPr>
      <t>，暖冬行动扫楼宣传，暖冬行动校内宣传</t>
    </r>
  </si>
  <si>
    <r>
      <rPr>
        <sz val="11"/>
        <color rgb="FF000000"/>
        <rFont val="楷体"/>
        <charset val="134"/>
      </rPr>
      <t>莫庆红</t>
    </r>
  </si>
  <si>
    <t>201904042048</t>
  </si>
  <si>
    <r>
      <rPr>
        <sz val="11"/>
        <color rgb="FF000000"/>
        <rFont val="楷体"/>
        <charset val="134"/>
      </rPr>
      <t>山西大学善行</t>
    </r>
    <r>
      <rPr>
        <sz val="11"/>
        <color rgb="FF000000"/>
        <rFont val="Times New Roman"/>
        <charset val="134"/>
      </rPr>
      <t>100</t>
    </r>
    <r>
      <rPr>
        <sz val="11"/>
        <color rgb="FF000000"/>
        <rFont val="楷体"/>
        <charset val="134"/>
      </rPr>
      <t>义卖活动、慰问敬老院、暖冬行动</t>
    </r>
  </si>
  <si>
    <r>
      <rPr>
        <sz val="11"/>
        <color rgb="FF000000"/>
        <rFont val="楷体"/>
        <charset val="134"/>
      </rPr>
      <t>杨雨梦</t>
    </r>
  </si>
  <si>
    <t>201904042083</t>
  </si>
  <si>
    <r>
      <rPr>
        <sz val="11"/>
        <color rgb="FF000000"/>
        <rFont val="楷体"/>
        <charset val="134"/>
      </rPr>
      <t>第七次人口普查志愿活动；第四次线上辅导；接研究生</t>
    </r>
  </si>
  <si>
    <r>
      <rPr>
        <sz val="11"/>
        <color rgb="FF000000"/>
        <rFont val="楷体"/>
        <charset val="134"/>
      </rPr>
      <t>魏梓轩</t>
    </r>
  </si>
  <si>
    <t>20200040402052</t>
  </si>
  <si>
    <r>
      <rPr>
        <sz val="11"/>
        <color rgb="FF000000"/>
        <rFont val="楷体"/>
        <charset val="134"/>
      </rPr>
      <t>善行</t>
    </r>
    <r>
      <rPr>
        <sz val="11"/>
        <color rgb="FF000000"/>
        <rFont val="Times New Roman"/>
        <charset val="134"/>
      </rPr>
      <t>100</t>
    </r>
    <r>
      <rPr>
        <sz val="11"/>
        <color rgb="FF000000"/>
        <rFont val="楷体"/>
        <charset val="134"/>
      </rPr>
      <t>义卖活动；邯郸市丛台区疫情防控志愿服务</t>
    </r>
  </si>
  <si>
    <r>
      <rPr>
        <sz val="11"/>
        <color rgb="FF000000"/>
        <rFont val="楷体"/>
        <charset val="134"/>
      </rPr>
      <t>张明</t>
    </r>
  </si>
  <si>
    <t>201904042093</t>
  </si>
  <si>
    <r>
      <rPr>
        <sz val="11"/>
        <color rgb="FF000000"/>
        <rFont val="楷体"/>
        <charset val="134"/>
      </rPr>
      <t>大学生义卖志愿活动，善行一百，高铁宁波站防疫志愿活动</t>
    </r>
  </si>
  <si>
    <r>
      <rPr>
        <sz val="11"/>
        <color rgb="FF000000"/>
        <rFont val="楷体"/>
        <charset val="134"/>
      </rPr>
      <t>王若嘉</t>
    </r>
  </si>
  <si>
    <t>20200040402051</t>
  </si>
  <si>
    <r>
      <rPr>
        <sz val="11"/>
        <color rgb="FF000000"/>
        <rFont val="楷体"/>
        <charset val="134"/>
      </rPr>
      <t>山西大学善行</t>
    </r>
    <r>
      <rPr>
        <sz val="11"/>
        <color rgb="FF000000"/>
        <rFont val="Times New Roman"/>
        <charset val="134"/>
      </rPr>
      <t>100·</t>
    </r>
    <r>
      <rPr>
        <sz val="11"/>
        <color rgb="FF000000"/>
        <rFont val="楷体"/>
        <charset val="134"/>
      </rPr>
      <t>义卖</t>
    </r>
    <r>
      <rPr>
        <sz val="11"/>
        <color rgb="FF000000"/>
        <rFont val="Times New Roman"/>
        <charset val="134"/>
      </rPr>
      <t xml:space="preserve">   </t>
    </r>
    <r>
      <rPr>
        <sz val="11"/>
        <color rgb="FF000000"/>
        <rFont val="楷体"/>
        <charset val="134"/>
      </rPr>
      <t>邢台市疫情防控志愿服务</t>
    </r>
  </si>
  <si>
    <r>
      <rPr>
        <sz val="11"/>
        <color rgb="FF000000"/>
        <rFont val="楷体"/>
        <charset val="134"/>
      </rPr>
      <t>揭梦霜</t>
    </r>
  </si>
  <si>
    <t>201904041037</t>
  </si>
  <si>
    <r>
      <rPr>
        <sz val="11"/>
        <color rgb="FF000000"/>
        <rFont val="楷体"/>
        <charset val="134"/>
      </rPr>
      <t>防艾志愿活动；养老院活动，善行义卖活动</t>
    </r>
    <r>
      <rPr>
        <sz val="11"/>
        <color rgb="FF000000"/>
        <rFont val="Times New Roman"/>
        <charset val="134"/>
      </rPr>
      <t>,</t>
    </r>
    <r>
      <rPr>
        <sz val="11"/>
        <color rgb="FF000000"/>
        <rFont val="楷体"/>
        <charset val="134"/>
      </rPr>
      <t>人口普查志愿活动</t>
    </r>
  </si>
  <si>
    <r>
      <rPr>
        <sz val="11"/>
        <color rgb="FF000000"/>
        <rFont val="楷体"/>
        <charset val="134"/>
      </rPr>
      <t>桑子茵</t>
    </r>
  </si>
  <si>
    <t>201800402040</t>
  </si>
  <si>
    <r>
      <rPr>
        <sz val="9"/>
        <color rgb="FF000000"/>
        <rFont val="Times New Roman"/>
        <charset val="134"/>
      </rPr>
      <t>“</t>
    </r>
    <r>
      <rPr>
        <sz val="9"/>
        <color rgb="FF000000"/>
        <rFont val="楷体"/>
        <charset val="134"/>
      </rPr>
      <t>美化校园你我同行</t>
    </r>
    <r>
      <rPr>
        <sz val="9"/>
        <color rgb="FF000000"/>
        <rFont val="Times New Roman"/>
        <charset val="134"/>
      </rPr>
      <t>”</t>
    </r>
    <r>
      <rPr>
        <sz val="9"/>
        <color rgb="FF000000"/>
        <rFont val="楷体"/>
        <charset val="134"/>
      </rPr>
      <t>培训会、山西大学</t>
    </r>
    <r>
      <rPr>
        <sz val="9"/>
        <color rgb="FF000000"/>
        <rFont val="Times New Roman"/>
        <charset val="134"/>
      </rPr>
      <t>2019</t>
    </r>
    <r>
      <rPr>
        <sz val="9"/>
        <color rgb="FF000000"/>
        <rFont val="楷体"/>
        <charset val="134"/>
      </rPr>
      <t>年教师节表彰大会</t>
    </r>
  </si>
  <si>
    <r>
      <rPr>
        <sz val="11"/>
        <color rgb="FF000000"/>
        <rFont val="楷体"/>
        <charset val="134"/>
      </rPr>
      <t>李涵</t>
    </r>
  </si>
  <si>
    <t>201904041040</t>
  </si>
  <si>
    <r>
      <rPr>
        <sz val="11"/>
        <color rgb="FF000000"/>
        <rFont val="楷体"/>
        <charset val="134"/>
      </rPr>
      <t>令德餐厅防疫志愿活动，校园自行车摆放，太谷区小白乡防疫志愿活动</t>
    </r>
  </si>
  <si>
    <r>
      <rPr>
        <sz val="11"/>
        <color rgb="FF000000"/>
        <rFont val="楷体"/>
        <charset val="134"/>
      </rPr>
      <t>王开琪</t>
    </r>
  </si>
  <si>
    <t>20200040401066</t>
  </si>
  <si>
    <r>
      <rPr>
        <sz val="11"/>
        <color rgb="FF000000"/>
        <rFont val="Times New Roman"/>
        <charset val="134"/>
      </rPr>
      <t xml:space="preserve">   </t>
    </r>
    <r>
      <rPr>
        <sz val="11"/>
        <color rgb="FF000000"/>
        <rFont val="楷体"/>
        <charset val="134"/>
      </rPr>
      <t>善行</t>
    </r>
    <r>
      <rPr>
        <sz val="11"/>
        <color rgb="FF000000"/>
        <rFont val="Times New Roman"/>
        <charset val="134"/>
      </rPr>
      <t>100</t>
    </r>
    <r>
      <rPr>
        <sz val="11"/>
        <color rgb="FF000000"/>
        <rFont val="楷体"/>
        <charset val="134"/>
      </rPr>
      <t>义卖（活动）</t>
    </r>
    <r>
      <rPr>
        <sz val="11"/>
        <color rgb="FF000000"/>
        <rFont val="Times New Roman"/>
        <charset val="134"/>
      </rPr>
      <t xml:space="preserve"> </t>
    </r>
    <r>
      <rPr>
        <sz val="11"/>
        <color rgb="FF000000"/>
        <rFont val="楷体"/>
        <charset val="134"/>
      </rPr>
      <t>文明校园系列活动</t>
    </r>
    <r>
      <rPr>
        <sz val="11"/>
        <color rgb="FF000000"/>
        <rFont val="Times New Roman"/>
        <charset val="134"/>
      </rPr>
      <t xml:space="preserve"> </t>
    </r>
    <r>
      <rPr>
        <sz val="11"/>
        <color rgb="FF000000"/>
        <rFont val="楷体"/>
        <charset val="134"/>
      </rPr>
      <t>第六次线上支教</t>
    </r>
  </si>
  <si>
    <r>
      <rPr>
        <sz val="11"/>
        <color rgb="FF000000"/>
        <rFont val="楷体"/>
        <charset val="134"/>
      </rPr>
      <t>苟雪连</t>
    </r>
  </si>
  <si>
    <t>20200040402061</t>
  </si>
  <si>
    <r>
      <rPr>
        <sz val="11"/>
        <color rgb="FF000000"/>
        <rFont val="楷体"/>
        <charset val="134"/>
      </rPr>
      <t>防艾知识巡讲；餐厅防疫志愿活动</t>
    </r>
    <r>
      <rPr>
        <sz val="11"/>
        <color rgb="FF000000"/>
        <rFont val="Times New Roman"/>
        <charset val="134"/>
      </rPr>
      <t>(</t>
    </r>
    <r>
      <rPr>
        <sz val="11"/>
        <color rgb="FF000000"/>
        <rFont val="楷体"/>
        <charset val="134"/>
      </rPr>
      <t>晚上</t>
    </r>
    <r>
      <rPr>
        <sz val="11"/>
        <color rgb="FF000000"/>
        <rFont val="Times New Roman"/>
        <charset val="134"/>
      </rPr>
      <t>)</t>
    </r>
    <r>
      <rPr>
        <sz val="11"/>
        <color rgb="FF000000"/>
        <rFont val="楷体"/>
        <charset val="134"/>
      </rPr>
      <t>；餐厅防疫志愿活动</t>
    </r>
    <r>
      <rPr>
        <sz val="11"/>
        <color rgb="FF000000"/>
        <rFont val="Times New Roman"/>
        <charset val="134"/>
      </rPr>
      <t>(</t>
    </r>
    <r>
      <rPr>
        <sz val="11"/>
        <color rgb="FF000000"/>
        <rFont val="楷体"/>
        <charset val="134"/>
      </rPr>
      <t>中午</t>
    </r>
    <r>
      <rPr>
        <sz val="11"/>
        <color rgb="FF000000"/>
        <rFont val="Times New Roman"/>
        <charset val="134"/>
      </rPr>
      <t>)</t>
    </r>
  </si>
  <si>
    <r>
      <rPr>
        <sz val="11"/>
        <color rgb="FF000000"/>
        <rFont val="楷体"/>
        <charset val="134"/>
      </rPr>
      <t>和敏</t>
    </r>
  </si>
  <si>
    <t>201800401016</t>
  </si>
  <si>
    <r>
      <rPr>
        <sz val="11"/>
        <color rgb="FF000000"/>
        <rFont val="楷体"/>
        <charset val="134"/>
      </rPr>
      <t>职业生涯规划志愿活动</t>
    </r>
    <r>
      <rPr>
        <sz val="11"/>
        <color rgb="FF000000"/>
        <rFont val="Times New Roman"/>
        <charset val="134"/>
      </rPr>
      <t>11 +2021</t>
    </r>
    <r>
      <rPr>
        <sz val="11"/>
        <color rgb="FF000000"/>
        <rFont val="楷体"/>
        <charset val="134"/>
      </rPr>
      <t>陵川县高速路口防疫志愿活动</t>
    </r>
    <r>
      <rPr>
        <sz val="11"/>
        <color rgb="FF000000"/>
        <rFont val="Times New Roman"/>
        <charset val="134"/>
      </rPr>
      <t xml:space="preserve">31 </t>
    </r>
  </si>
  <si>
    <r>
      <rPr>
        <sz val="11"/>
        <color rgb="FF000000"/>
        <rFont val="楷体"/>
        <charset val="134"/>
      </rPr>
      <t>高月敏</t>
    </r>
  </si>
  <si>
    <t>201904041022</t>
  </si>
  <si>
    <r>
      <rPr>
        <sz val="11"/>
        <color rgb="FF000000"/>
        <rFont val="楷体"/>
        <charset val="134"/>
      </rPr>
      <t>山西大学疫情防控餐厅志愿活动（晚上）山西大学餐厅防疫志愿活动（中午）</t>
    </r>
  </si>
  <si>
    <r>
      <rPr>
        <sz val="11"/>
        <color rgb="FF000000"/>
        <rFont val="楷体"/>
        <charset val="134"/>
      </rPr>
      <t>刘雨桐</t>
    </r>
  </si>
  <si>
    <t>20200040401055</t>
  </si>
  <si>
    <r>
      <rPr>
        <sz val="11"/>
        <color rgb="FF000000"/>
        <rFont val="楷体"/>
        <charset val="134"/>
      </rPr>
      <t>餐厅防疫志愿活动</t>
    </r>
    <r>
      <rPr>
        <sz val="11"/>
        <color rgb="FF000000"/>
        <rFont val="Times New Roman"/>
        <charset val="134"/>
      </rPr>
      <t xml:space="preserve">  </t>
    </r>
    <r>
      <rPr>
        <sz val="11"/>
        <color rgb="FF000000"/>
        <rFont val="楷体"/>
        <charset val="134"/>
      </rPr>
      <t>疫情防控餐厅志愿活动</t>
    </r>
    <r>
      <rPr>
        <sz val="11"/>
        <color rgb="FF000000"/>
        <rFont val="Times New Roman"/>
        <charset val="134"/>
      </rPr>
      <t xml:space="preserve">  </t>
    </r>
    <r>
      <rPr>
        <sz val="11"/>
        <color rgb="FF000000"/>
        <rFont val="楷体"/>
        <charset val="134"/>
      </rPr>
      <t>善行</t>
    </r>
    <r>
      <rPr>
        <sz val="11"/>
        <color rgb="FF000000"/>
        <rFont val="Times New Roman"/>
        <charset val="134"/>
      </rPr>
      <t>100</t>
    </r>
    <r>
      <rPr>
        <sz val="11"/>
        <color rgb="FF000000"/>
        <rFont val="楷体"/>
        <charset val="134"/>
      </rPr>
      <t>义卖（活动）</t>
    </r>
    <r>
      <rPr>
        <sz val="11"/>
        <color rgb="FF000000"/>
        <rFont val="Times New Roman"/>
        <charset val="134"/>
      </rPr>
      <t xml:space="preserve"> </t>
    </r>
  </si>
  <si>
    <r>
      <rPr>
        <sz val="11"/>
        <color rgb="FF000000"/>
        <rFont val="楷体"/>
        <charset val="134"/>
      </rPr>
      <t>姜怡</t>
    </r>
  </si>
  <si>
    <t>20200040402029</t>
  </si>
  <si>
    <r>
      <rPr>
        <sz val="11"/>
        <color rgb="FF000000"/>
        <rFont val="楷体"/>
        <charset val="134"/>
      </rPr>
      <t>防艾知识巡讲，山西大学疫情防控餐厅志愿活动</t>
    </r>
    <r>
      <rPr>
        <sz val="11"/>
        <color rgb="FF000000"/>
        <rFont val="Times New Roman"/>
        <charset val="134"/>
      </rPr>
      <t>(</t>
    </r>
    <r>
      <rPr>
        <sz val="11"/>
        <color rgb="FF000000"/>
        <rFont val="楷体"/>
        <charset val="134"/>
      </rPr>
      <t>晚上</t>
    </r>
    <r>
      <rPr>
        <sz val="11"/>
        <color rgb="FF000000"/>
        <rFont val="Times New Roman"/>
        <charset val="134"/>
      </rPr>
      <t>)</t>
    </r>
    <r>
      <rPr>
        <sz val="11"/>
        <color rgb="FF000000"/>
        <rFont val="楷体"/>
        <charset val="134"/>
      </rPr>
      <t>，山西大学疫情防控</t>
    </r>
  </si>
  <si>
    <r>
      <rPr>
        <sz val="11"/>
        <color rgb="FF000000"/>
        <rFont val="楷体"/>
        <charset val="134"/>
      </rPr>
      <t>权桂</t>
    </r>
  </si>
  <si>
    <t>201904042052</t>
  </si>
  <si>
    <r>
      <rPr>
        <sz val="11"/>
        <color rgb="FF000000"/>
        <rFont val="楷体"/>
        <charset val="134"/>
      </rPr>
      <t>山西大学政管院第四期及第六期</t>
    </r>
    <r>
      <rPr>
        <sz val="11"/>
        <color rgb="FF000000"/>
        <rFont val="Times New Roman"/>
        <charset val="134"/>
      </rPr>
      <t>“</t>
    </r>
    <r>
      <rPr>
        <sz val="11"/>
        <color rgb="FF000000"/>
        <rFont val="楷体"/>
        <charset val="134"/>
      </rPr>
      <t>线上支教</t>
    </r>
    <r>
      <rPr>
        <sz val="11"/>
        <color rgb="FF000000"/>
        <rFont val="Times New Roman"/>
        <charset val="134"/>
      </rPr>
      <t>”</t>
    </r>
    <r>
      <rPr>
        <sz val="11"/>
        <color rgb="FF000000"/>
        <rFont val="楷体"/>
        <charset val="134"/>
      </rPr>
      <t>志愿活动，山西大学防艾志愿活动</t>
    </r>
  </si>
  <si>
    <r>
      <rPr>
        <sz val="11"/>
        <color rgb="FF000000"/>
        <rFont val="楷体"/>
        <charset val="134"/>
      </rPr>
      <t>李子轩</t>
    </r>
  </si>
  <si>
    <t>201800402027</t>
  </si>
  <si>
    <r>
      <rPr>
        <sz val="11"/>
        <color rgb="FF000000"/>
        <rFont val="楷体"/>
        <charset val="134"/>
      </rPr>
      <t>二青会，青春兴晋，美化校园，刷树，防艾宣传，防艾负责人会，礼仪，餐厅防疫</t>
    </r>
  </si>
  <si>
    <r>
      <rPr>
        <sz val="11"/>
        <color rgb="FF000000"/>
        <rFont val="楷体"/>
        <charset val="134"/>
      </rPr>
      <t>鹿淑娟</t>
    </r>
  </si>
  <si>
    <t>201800401044</t>
  </si>
  <si>
    <r>
      <rPr>
        <sz val="11"/>
        <color rgb="FF000000"/>
        <rFont val="楷体"/>
        <charset val="134"/>
      </rPr>
      <t>第四期线上支教</t>
    </r>
    <r>
      <rPr>
        <sz val="11"/>
        <color rgb="FF000000"/>
        <rFont val="Times New Roman"/>
        <charset val="134"/>
      </rPr>
      <t xml:space="preserve">17.2  </t>
    </r>
    <r>
      <rPr>
        <sz val="11"/>
        <color rgb="FF000000"/>
        <rFont val="楷体"/>
        <charset val="134"/>
      </rPr>
      <t>防艾系列志愿活动</t>
    </r>
    <r>
      <rPr>
        <sz val="11"/>
        <color rgb="FF000000"/>
        <rFont val="Times New Roman"/>
        <charset val="134"/>
      </rPr>
      <t xml:space="preserve">12.3  </t>
    </r>
    <r>
      <rPr>
        <sz val="11"/>
        <color rgb="FF000000"/>
        <rFont val="楷体"/>
        <charset val="134"/>
      </rPr>
      <t>防疫志愿活动</t>
    </r>
    <r>
      <rPr>
        <sz val="11"/>
        <color rgb="FF000000"/>
        <rFont val="Times New Roman"/>
        <charset val="134"/>
      </rPr>
      <t xml:space="preserve">16 </t>
    </r>
  </si>
  <si>
    <r>
      <rPr>
        <sz val="11"/>
        <color rgb="FF000000"/>
        <rFont val="楷体"/>
        <charset val="134"/>
      </rPr>
      <t>普思琪</t>
    </r>
  </si>
  <si>
    <t>20200040402034</t>
  </si>
  <si>
    <r>
      <rPr>
        <sz val="11"/>
        <color rgb="FF000000"/>
        <rFont val="楷体"/>
        <charset val="134"/>
      </rPr>
      <t>善行</t>
    </r>
    <r>
      <rPr>
        <sz val="11"/>
        <color rgb="FF000000"/>
        <rFont val="Times New Roman"/>
        <charset val="134"/>
      </rPr>
      <t>100</t>
    </r>
    <r>
      <rPr>
        <sz val="11"/>
        <color rgb="FF000000"/>
        <rFont val="楷体"/>
        <charset val="134"/>
      </rPr>
      <t>义卖活动；防艾知识巡讲；餐厅防疫志愿活动；</t>
    </r>
    <r>
      <rPr>
        <sz val="11"/>
        <color rgb="FF000000"/>
        <rFont val="Times New Roman"/>
        <charset val="134"/>
      </rPr>
      <t>“</t>
    </r>
    <r>
      <rPr>
        <sz val="11"/>
        <color rgb="FF000000"/>
        <rFont val="楷体"/>
        <charset val="134"/>
      </rPr>
      <t>文明校园</t>
    </r>
    <r>
      <rPr>
        <sz val="11"/>
        <color rgb="FF000000"/>
        <rFont val="Times New Roman"/>
        <charset val="134"/>
      </rPr>
      <t>”</t>
    </r>
    <r>
      <rPr>
        <sz val="11"/>
        <color rgb="FF000000"/>
        <rFont val="楷体"/>
        <charset val="134"/>
      </rPr>
      <t>系列活动</t>
    </r>
  </si>
  <si>
    <r>
      <rPr>
        <sz val="11"/>
        <color rgb="FF000000"/>
        <rFont val="楷体"/>
        <charset val="134"/>
      </rPr>
      <t>彭旭楠</t>
    </r>
  </si>
  <si>
    <t>201904042050</t>
  </si>
  <si>
    <r>
      <rPr>
        <sz val="11"/>
        <color rgb="FF000000"/>
        <rFont val="楷体"/>
        <charset val="134"/>
      </rPr>
      <t>山西大学疫情防控餐厅志愿活动</t>
    </r>
    <r>
      <rPr>
        <sz val="11"/>
        <color rgb="FF000000"/>
        <rFont val="Times New Roman"/>
        <charset val="134"/>
      </rPr>
      <t>(</t>
    </r>
    <r>
      <rPr>
        <sz val="11"/>
        <color rgb="FF000000"/>
        <rFont val="楷体"/>
        <charset val="134"/>
      </rPr>
      <t>晚上</t>
    </r>
    <r>
      <rPr>
        <sz val="11"/>
        <color rgb="FF000000"/>
        <rFont val="Times New Roman"/>
        <charset val="134"/>
      </rPr>
      <t>)</t>
    </r>
    <r>
      <rPr>
        <sz val="11"/>
        <color rgb="FF000000"/>
        <rFont val="楷体"/>
        <charset val="134"/>
      </rPr>
      <t>、山西大学疫情防控餐厅志愿活动</t>
    </r>
    <r>
      <rPr>
        <sz val="11"/>
        <color rgb="FF000000"/>
        <rFont val="Times New Roman"/>
        <charset val="134"/>
      </rPr>
      <t>(</t>
    </r>
    <r>
      <rPr>
        <sz val="11"/>
        <color rgb="FF000000"/>
        <rFont val="楷体"/>
        <charset val="134"/>
      </rPr>
      <t>中午</t>
    </r>
    <r>
      <rPr>
        <sz val="11"/>
        <color rgb="FF000000"/>
        <rFont val="Times New Roman"/>
        <charset val="134"/>
      </rPr>
      <t>)</t>
    </r>
  </si>
  <si>
    <r>
      <rPr>
        <sz val="11"/>
        <color rgb="FF000000"/>
        <rFont val="楷体"/>
        <charset val="134"/>
      </rPr>
      <t>刘海云</t>
    </r>
  </si>
  <si>
    <t>201800401035</t>
  </si>
  <si>
    <r>
      <rPr>
        <sz val="11"/>
        <color rgb="FF000000"/>
        <rFont val="楷体"/>
        <charset val="134"/>
      </rPr>
      <t>太原盲童学校</t>
    </r>
    <r>
      <rPr>
        <sz val="11"/>
        <color rgb="FF000000"/>
        <rFont val="Times New Roman"/>
        <charset val="134"/>
      </rPr>
      <t>“</t>
    </r>
    <r>
      <rPr>
        <sz val="11"/>
        <color rgb="FF000000"/>
        <rFont val="楷体"/>
        <charset val="134"/>
      </rPr>
      <t>你是我的眼</t>
    </r>
    <r>
      <rPr>
        <sz val="11"/>
        <color rgb="FF000000"/>
        <rFont val="Times New Roman"/>
        <charset val="134"/>
      </rPr>
      <t xml:space="preserve">”2 </t>
    </r>
    <r>
      <rPr>
        <sz val="11"/>
        <color rgb="FF000000"/>
        <rFont val="楷体"/>
        <charset val="134"/>
      </rPr>
      <t>、太航馨院养老志愿活动</t>
    </r>
    <r>
      <rPr>
        <sz val="11"/>
        <color rgb="FF000000"/>
        <rFont val="Times New Roman"/>
        <charset val="134"/>
      </rPr>
      <t xml:space="preserve">2 </t>
    </r>
    <r>
      <rPr>
        <sz val="11"/>
        <color rgb="FF000000"/>
        <rFont val="楷体"/>
        <charset val="134"/>
      </rPr>
      <t>、丁香志愿活动</t>
    </r>
    <r>
      <rPr>
        <sz val="11"/>
        <color rgb="FF000000"/>
        <rFont val="Times New Roman"/>
        <charset val="134"/>
      </rPr>
      <t xml:space="preserve">1.5 </t>
    </r>
  </si>
  <si>
    <r>
      <rPr>
        <sz val="11"/>
        <color rgb="FF000000"/>
        <rFont val="楷体"/>
        <charset val="134"/>
      </rPr>
      <t>薛童心</t>
    </r>
  </si>
  <si>
    <t>201904041080</t>
  </si>
  <si>
    <r>
      <rPr>
        <sz val="11"/>
        <color rgb="FF000000"/>
        <rFont val="楷体"/>
        <charset val="134"/>
      </rPr>
      <t>山西大学疫情防控餐厅志愿活动，美化校园你我同行志愿活动，陕西科技大学社区防疫志愿活动</t>
    </r>
  </si>
  <si>
    <r>
      <rPr>
        <sz val="11"/>
        <color rgb="FF000000"/>
        <rFont val="楷体"/>
        <charset val="134"/>
      </rPr>
      <t>褚露露</t>
    </r>
  </si>
  <si>
    <t>201904041100</t>
  </si>
  <si>
    <r>
      <rPr>
        <sz val="11"/>
        <color rgb="FF000000"/>
        <rFont val="楷体"/>
        <charset val="134"/>
      </rPr>
      <t>抗疫志愿活动：腾飞路社区全员核酸检测，</t>
    </r>
    <r>
      <rPr>
        <sz val="11"/>
        <color rgb="FF000000"/>
        <rFont val="Times New Roman"/>
        <charset val="134"/>
      </rPr>
      <t>“</t>
    </r>
    <r>
      <rPr>
        <sz val="11"/>
        <color rgb="FF000000"/>
        <rFont val="楷体"/>
        <charset val="134"/>
      </rPr>
      <t>情回母校</t>
    </r>
    <r>
      <rPr>
        <sz val="11"/>
        <color rgb="FF000000"/>
        <rFont val="Times New Roman"/>
        <charset val="134"/>
      </rPr>
      <t>”</t>
    </r>
    <r>
      <rPr>
        <sz val="11"/>
        <color rgb="FF000000"/>
        <rFont val="楷体"/>
        <charset val="134"/>
      </rPr>
      <t>公益计划，</t>
    </r>
    <r>
      <rPr>
        <sz val="11"/>
        <color rgb="FF000000"/>
        <rFont val="Times New Roman"/>
        <charset val="134"/>
      </rPr>
      <t>2020</t>
    </r>
    <r>
      <rPr>
        <sz val="11"/>
        <color rgb="FF000000"/>
        <rFont val="楷体"/>
        <charset val="134"/>
      </rPr>
      <t>秋季校园迎新服务</t>
    </r>
  </si>
  <si>
    <r>
      <rPr>
        <sz val="11"/>
        <color rgb="FF000000"/>
        <rFont val="楷体"/>
        <charset val="134"/>
      </rPr>
      <t>刘京京</t>
    </r>
  </si>
  <si>
    <t>201800401038</t>
  </si>
  <si>
    <r>
      <rPr>
        <sz val="11"/>
        <color rgb="FF000000"/>
        <rFont val="楷体"/>
        <charset val="134"/>
      </rPr>
      <t>太原盲童学校</t>
    </r>
    <r>
      <rPr>
        <sz val="11"/>
        <color rgb="FF000000"/>
        <rFont val="Times New Roman"/>
        <charset val="134"/>
      </rPr>
      <t>“</t>
    </r>
    <r>
      <rPr>
        <sz val="11"/>
        <color rgb="FF000000"/>
        <rFont val="楷体"/>
        <charset val="134"/>
      </rPr>
      <t>你是我的眼</t>
    </r>
    <r>
      <rPr>
        <sz val="11"/>
        <color rgb="FF000000"/>
        <rFont val="Times New Roman"/>
        <charset val="134"/>
      </rPr>
      <t xml:space="preserve">” 2 </t>
    </r>
    <r>
      <rPr>
        <sz val="11"/>
        <color rgb="FF000000"/>
        <rFont val="楷体"/>
        <charset val="134"/>
      </rPr>
      <t>、太航馨院养老志愿活动</t>
    </r>
    <r>
      <rPr>
        <sz val="11"/>
        <color rgb="FF000000"/>
        <rFont val="Times New Roman"/>
        <charset val="134"/>
      </rPr>
      <t xml:space="preserve">2 </t>
    </r>
    <r>
      <rPr>
        <sz val="11"/>
        <color rgb="FF000000"/>
        <rFont val="楷体"/>
        <charset val="134"/>
      </rPr>
      <t>、山西大学刷树志愿活动</t>
    </r>
    <r>
      <rPr>
        <sz val="11"/>
        <color rgb="FF000000"/>
        <rFont val="Times New Roman"/>
        <charset val="134"/>
      </rPr>
      <t xml:space="preserve">2.1 </t>
    </r>
  </si>
  <si>
    <r>
      <rPr>
        <sz val="11"/>
        <color rgb="FF000000"/>
        <rFont val="楷体"/>
        <charset val="134"/>
      </rPr>
      <t>韩鑫</t>
    </r>
  </si>
  <si>
    <t>201800401013</t>
  </si>
  <si>
    <r>
      <rPr>
        <sz val="11"/>
        <color rgb="FF000000"/>
        <rFont val="楷体"/>
        <charset val="134"/>
      </rPr>
      <t>太原南站春运志愿活动；牛匠收费站抗疫志愿活动；山西大学生涯体验周；第六次线上支教志愿活动</t>
    </r>
  </si>
  <si>
    <r>
      <rPr>
        <sz val="11"/>
        <color rgb="FF000000"/>
        <rFont val="楷体"/>
        <charset val="134"/>
      </rPr>
      <t>付文静</t>
    </r>
  </si>
  <si>
    <t>201904041021</t>
  </si>
  <si>
    <r>
      <rPr>
        <sz val="11"/>
        <color rgb="FF000000"/>
        <rFont val="楷体"/>
        <charset val="134"/>
      </rPr>
      <t>山西大学疫情防控餐厅志愿活动</t>
    </r>
    <r>
      <rPr>
        <sz val="11"/>
        <color rgb="FF000000"/>
        <rFont val="Times New Roman"/>
        <charset val="134"/>
      </rPr>
      <t>(</t>
    </r>
    <r>
      <rPr>
        <sz val="11"/>
        <color rgb="FF000000"/>
        <rFont val="楷体"/>
        <charset val="134"/>
      </rPr>
      <t>晚上</t>
    </r>
    <r>
      <rPr>
        <sz val="11"/>
        <color rgb="FF000000"/>
        <rFont val="Times New Roman"/>
        <charset val="134"/>
      </rPr>
      <t xml:space="preserve">) </t>
    </r>
    <r>
      <rPr>
        <sz val="11"/>
        <color rgb="FF000000"/>
        <rFont val="楷体"/>
        <charset val="134"/>
      </rPr>
      <t>，山西大学餐厅防疫志愿活动</t>
    </r>
    <r>
      <rPr>
        <sz val="11"/>
        <color rgb="FF000000"/>
        <rFont val="Times New Roman"/>
        <charset val="134"/>
      </rPr>
      <t>(</t>
    </r>
    <r>
      <rPr>
        <sz val="11"/>
        <color rgb="FF000000"/>
        <rFont val="楷体"/>
        <charset val="134"/>
      </rPr>
      <t>中午</t>
    </r>
    <r>
      <rPr>
        <sz val="11"/>
        <color rgb="FF000000"/>
        <rFont val="Times New Roman"/>
        <charset val="134"/>
      </rPr>
      <t>)</t>
    </r>
    <r>
      <rPr>
        <sz val="11"/>
        <color rgb="FF000000"/>
        <rFont val="楷体"/>
        <charset val="134"/>
      </rPr>
      <t>山西大学北家属院</t>
    </r>
  </si>
  <si>
    <r>
      <rPr>
        <sz val="11"/>
        <color rgb="FF000000"/>
        <rFont val="楷体"/>
        <charset val="134"/>
      </rPr>
      <t>闫伟宏</t>
    </r>
  </si>
  <si>
    <t>20200040401019</t>
  </si>
  <si>
    <r>
      <rPr>
        <sz val="11"/>
        <color rgb="FF000000"/>
        <rFont val="楷体"/>
        <charset val="134"/>
      </rPr>
      <t>餐厅防疫志愿活动，善行</t>
    </r>
    <r>
      <rPr>
        <sz val="11"/>
        <color rgb="FF000000"/>
        <rFont val="Times New Roman"/>
        <charset val="134"/>
      </rPr>
      <t>100·</t>
    </r>
    <r>
      <rPr>
        <sz val="11"/>
        <color rgb="FF000000"/>
        <rFont val="楷体"/>
        <charset val="134"/>
      </rPr>
      <t>义卖活动，防艾校内宣传，防艾知识巡讲，防艾志愿活动全体大会</t>
    </r>
  </si>
  <si>
    <r>
      <rPr>
        <sz val="11"/>
        <color rgb="FF000000"/>
        <rFont val="楷体"/>
        <charset val="134"/>
      </rPr>
      <t>赵浩江</t>
    </r>
  </si>
  <si>
    <t>201904041097</t>
  </si>
  <si>
    <r>
      <rPr>
        <sz val="11"/>
        <color rgb="FF000000"/>
        <rFont val="楷体"/>
        <charset val="134"/>
      </rPr>
      <t>大学生义卖志愿活动；迎接研究生新生志愿活动，校园自行车摆放志愿活动；山西省图书馆文源研学志愿活动</t>
    </r>
  </si>
  <si>
    <r>
      <rPr>
        <sz val="11"/>
        <color rgb="FF000000"/>
        <rFont val="楷体"/>
        <charset val="134"/>
      </rPr>
      <t>王贝宁</t>
    </r>
  </si>
  <si>
    <t>201904041066</t>
  </si>
  <si>
    <r>
      <rPr>
        <sz val="11"/>
        <color rgb="FF000000"/>
        <rFont val="楷体"/>
        <charset val="134"/>
      </rPr>
      <t>线下防疫志愿活动；书香使活动在行动；市图书馆寒假志愿活动；山西大学餐厅防疫志愿活动，一月志愿活动</t>
    </r>
  </si>
  <si>
    <r>
      <rPr>
        <sz val="11"/>
        <color rgb="FF000000"/>
        <rFont val="楷体"/>
        <charset val="134"/>
      </rPr>
      <t>乔金花</t>
    </r>
  </si>
  <si>
    <t>20200040402045</t>
  </si>
  <si>
    <r>
      <rPr>
        <sz val="11"/>
        <color rgb="FF000000"/>
        <rFont val="楷体"/>
        <charset val="134"/>
      </rPr>
      <t>善行</t>
    </r>
    <r>
      <rPr>
        <sz val="11"/>
        <color rgb="FF000000"/>
        <rFont val="Times New Roman"/>
        <charset val="134"/>
      </rPr>
      <t>100</t>
    </r>
    <r>
      <rPr>
        <sz val="11"/>
        <color rgb="FF000000"/>
        <rFont val="楷体"/>
        <charset val="134"/>
      </rPr>
      <t>义卖活动；山西大学疫情防控餐厅志愿活动</t>
    </r>
    <r>
      <rPr>
        <sz val="11"/>
        <color rgb="FF000000"/>
        <rFont val="Times New Roman"/>
        <charset val="134"/>
      </rPr>
      <t>(</t>
    </r>
    <r>
      <rPr>
        <sz val="11"/>
        <color rgb="FF000000"/>
        <rFont val="楷体"/>
        <charset val="134"/>
      </rPr>
      <t>中午</t>
    </r>
    <r>
      <rPr>
        <sz val="11"/>
        <color rgb="FF000000"/>
        <rFont val="Times New Roman"/>
        <charset val="134"/>
      </rPr>
      <t>)</t>
    </r>
    <r>
      <rPr>
        <sz val="11"/>
        <color rgb="FF000000"/>
        <rFont val="楷体"/>
        <charset val="134"/>
      </rPr>
      <t>；山西大学疫情防控餐厅志愿活动</t>
    </r>
    <r>
      <rPr>
        <sz val="11"/>
        <color rgb="FF000000"/>
        <rFont val="Times New Roman"/>
        <charset val="134"/>
      </rPr>
      <t>(</t>
    </r>
    <r>
      <rPr>
        <sz val="11"/>
        <color rgb="FF000000"/>
        <rFont val="楷体"/>
        <charset val="134"/>
      </rPr>
      <t>晚上</t>
    </r>
    <r>
      <rPr>
        <sz val="11"/>
        <color rgb="FF000000"/>
        <rFont val="Times New Roman"/>
        <charset val="134"/>
      </rPr>
      <t>)</t>
    </r>
    <r>
      <rPr>
        <sz val="11"/>
        <color rgb="FF000000"/>
        <rFont val="楷体"/>
        <charset val="134"/>
      </rPr>
      <t>；</t>
    </r>
  </si>
  <si>
    <r>
      <rPr>
        <sz val="11"/>
        <color rgb="FF000000"/>
        <rFont val="楷体"/>
        <charset val="134"/>
      </rPr>
      <t>贺竞洲</t>
    </r>
  </si>
  <si>
    <t>201904042021</t>
  </si>
  <si>
    <r>
      <rPr>
        <sz val="11"/>
        <color rgb="FF000000"/>
        <rFont val="楷体"/>
        <charset val="134"/>
      </rPr>
      <t>山西大学档案馆整理志愿服务、山西大学餐厅防疫志愿活动（中午）、山西大学疫情防控餐厅志愿活动（晚上）</t>
    </r>
  </si>
  <si>
    <r>
      <rPr>
        <sz val="11"/>
        <color rgb="FF000000"/>
        <rFont val="楷体"/>
        <charset val="134"/>
      </rPr>
      <t>乔川川</t>
    </r>
  </si>
  <si>
    <t>201800401050</t>
  </si>
  <si>
    <r>
      <rPr>
        <sz val="11"/>
        <color rgb="FF000000"/>
        <rFont val="楷体"/>
        <charset val="134"/>
      </rPr>
      <t>第四期线上</t>
    </r>
    <r>
      <rPr>
        <sz val="11"/>
        <color rgb="FF000000"/>
        <rFont val="Times New Roman"/>
        <charset val="134"/>
      </rPr>
      <t>“</t>
    </r>
    <r>
      <rPr>
        <sz val="11"/>
        <color rgb="FF000000"/>
        <rFont val="楷体"/>
        <charset val="134"/>
      </rPr>
      <t>知</t>
    </r>
    <r>
      <rPr>
        <sz val="11"/>
        <color rgb="FF000000"/>
        <rFont val="Times New Roman"/>
        <charset val="134"/>
      </rPr>
      <t>”</t>
    </r>
    <r>
      <rPr>
        <sz val="11"/>
        <color rgb="FF000000"/>
        <rFont val="楷体"/>
        <charset val="134"/>
      </rPr>
      <t>教志愿活动</t>
    </r>
    <r>
      <rPr>
        <sz val="11"/>
        <color rgb="FF000000"/>
        <rFont val="Times New Roman"/>
        <charset val="134"/>
      </rPr>
      <t xml:space="preserve">20 </t>
    </r>
    <r>
      <rPr>
        <sz val="11"/>
        <color rgb="FF000000"/>
        <rFont val="楷体"/>
        <charset val="134"/>
      </rPr>
      <t>；公共就业和人才交流服务中心志愿活动</t>
    </r>
    <r>
      <rPr>
        <sz val="11"/>
        <color rgb="FF000000"/>
        <rFont val="Times New Roman"/>
        <charset val="134"/>
      </rPr>
      <t xml:space="preserve">232 </t>
    </r>
    <r>
      <rPr>
        <sz val="11"/>
        <color rgb="FF000000"/>
        <rFont val="楷体"/>
        <charset val="134"/>
      </rPr>
      <t>；</t>
    </r>
    <r>
      <rPr>
        <sz val="11"/>
        <color rgb="FF000000"/>
        <rFont val="Times New Roman"/>
        <charset val="134"/>
      </rPr>
      <t>“</t>
    </r>
    <r>
      <rPr>
        <sz val="11"/>
        <color rgb="FF000000"/>
        <rFont val="楷体"/>
        <charset val="134"/>
      </rPr>
      <t>二青会</t>
    </r>
    <r>
      <rPr>
        <sz val="11"/>
        <color rgb="FF000000"/>
        <rFont val="Times New Roman"/>
        <charset val="134"/>
      </rPr>
      <t>”</t>
    </r>
    <r>
      <rPr>
        <sz val="11"/>
        <color rgb="FF000000"/>
        <rFont val="楷体"/>
        <charset val="134"/>
      </rPr>
      <t>志愿活动培训志愿服务</t>
    </r>
    <r>
      <rPr>
        <sz val="11"/>
        <color rgb="FF000000"/>
        <rFont val="Times New Roman"/>
        <charset val="134"/>
      </rPr>
      <t xml:space="preserve">10.6 </t>
    </r>
  </si>
  <si>
    <r>
      <rPr>
        <sz val="11"/>
        <color rgb="FF000000"/>
        <rFont val="楷体"/>
        <charset val="134"/>
      </rPr>
      <t>严雯瀚</t>
    </r>
  </si>
  <si>
    <t>201800402052</t>
  </si>
  <si>
    <r>
      <rPr>
        <sz val="11"/>
        <color rgb="FF000000"/>
        <rFont val="楷体"/>
        <charset val="134"/>
      </rPr>
      <t>外交部、二青会、第五次线上</t>
    </r>
    <r>
      <rPr>
        <sz val="11"/>
        <color rgb="FF000000"/>
        <rFont val="Times New Roman"/>
        <charset val="134"/>
      </rPr>
      <t>“</t>
    </r>
    <r>
      <rPr>
        <sz val="11"/>
        <color rgb="FF000000"/>
        <rFont val="楷体"/>
        <charset val="134"/>
      </rPr>
      <t>知</t>
    </r>
    <r>
      <rPr>
        <sz val="11"/>
        <color rgb="FF000000"/>
        <rFont val="Times New Roman"/>
        <charset val="134"/>
      </rPr>
      <t>”</t>
    </r>
    <r>
      <rPr>
        <sz val="11"/>
        <color rgb="FF000000"/>
        <rFont val="楷体"/>
        <charset val="134"/>
      </rPr>
      <t>教、第六次线上</t>
    </r>
    <r>
      <rPr>
        <sz val="11"/>
        <color rgb="FF000000"/>
        <rFont val="Times New Roman"/>
        <charset val="134"/>
      </rPr>
      <t>“</t>
    </r>
    <r>
      <rPr>
        <sz val="11"/>
        <color rgb="FF000000"/>
        <rFont val="楷体"/>
        <charset val="134"/>
      </rPr>
      <t>知</t>
    </r>
    <r>
      <rPr>
        <sz val="11"/>
        <color rgb="FF000000"/>
        <rFont val="Times New Roman"/>
        <charset val="134"/>
      </rPr>
      <t>”</t>
    </r>
    <r>
      <rPr>
        <sz val="11"/>
        <color rgb="FF000000"/>
        <rFont val="楷体"/>
        <charset val="134"/>
      </rPr>
      <t>教、礼仪志愿活动培训、二青会志愿活动培训、二青会太原赛区礼仪志愿活动</t>
    </r>
  </si>
  <si>
    <r>
      <rPr>
        <sz val="11"/>
        <color rgb="FF000000"/>
        <rFont val="楷体"/>
        <charset val="134"/>
      </rPr>
      <t>焦志毅</t>
    </r>
  </si>
  <si>
    <t>201800402018</t>
  </si>
  <si>
    <r>
      <rPr>
        <sz val="11"/>
        <color rgb="FF000000"/>
        <rFont val="楷体"/>
        <charset val="134"/>
      </rPr>
      <t>红色精神寻访志愿、家乡疫情防控、艺考志愿、文明校园、餐厅防疫、北家属院、教科支教、为奉献活动奉献线上支教、第四、六次线上</t>
    </r>
    <r>
      <rPr>
        <sz val="11"/>
        <color rgb="FF000000"/>
        <rFont val="Times New Roman"/>
        <charset val="134"/>
      </rPr>
      <t>“</t>
    </r>
    <r>
      <rPr>
        <sz val="11"/>
        <color rgb="FF000000"/>
        <rFont val="楷体"/>
        <charset val="134"/>
      </rPr>
      <t>知教</t>
    </r>
    <r>
      <rPr>
        <sz val="11"/>
        <color rgb="FF000000"/>
        <rFont val="Times New Roman"/>
        <charset val="134"/>
      </rPr>
      <t>”</t>
    </r>
  </si>
  <si>
    <r>
      <rPr>
        <sz val="11"/>
        <color rgb="FF000000"/>
        <rFont val="楷体"/>
        <charset val="134"/>
      </rPr>
      <t>韩丁月</t>
    </r>
  </si>
  <si>
    <t>201800401012</t>
  </si>
  <si>
    <r>
      <rPr>
        <sz val="11"/>
        <color rgb="FF000000"/>
        <rFont val="楷体"/>
        <charset val="134"/>
      </rPr>
      <t>二青会志愿活动培训</t>
    </r>
    <r>
      <rPr>
        <sz val="11"/>
        <color rgb="FF000000"/>
        <rFont val="Times New Roman"/>
        <charset val="134"/>
      </rPr>
      <t>5.7 ,</t>
    </r>
    <r>
      <rPr>
        <sz val="11"/>
        <color rgb="FF000000"/>
        <rFont val="楷体"/>
        <charset val="134"/>
      </rPr>
      <t>山西大学礼仪志愿活动培训</t>
    </r>
    <r>
      <rPr>
        <sz val="11"/>
        <color rgb="FF000000"/>
        <rFont val="Times New Roman"/>
        <charset val="134"/>
      </rPr>
      <t>10.6</t>
    </r>
    <r>
      <rPr>
        <sz val="11"/>
        <color rgb="FF000000"/>
        <rFont val="楷体"/>
        <charset val="134"/>
      </rPr>
      <t>，中华人民共和国第二节青年运动会太原赛区山西大学礼仪志愿活动</t>
    </r>
    <r>
      <rPr>
        <sz val="11"/>
        <color rgb="FF000000"/>
        <rFont val="Times New Roman"/>
        <charset val="134"/>
      </rPr>
      <t xml:space="preserve">21.6 </t>
    </r>
  </si>
  <si>
    <r>
      <rPr>
        <sz val="11"/>
        <color rgb="FF000000"/>
        <rFont val="楷体"/>
        <charset val="134"/>
      </rPr>
      <t>刘新月</t>
    </r>
  </si>
  <si>
    <t>201904042045</t>
  </si>
  <si>
    <r>
      <rPr>
        <sz val="11"/>
        <color rgb="FF000000"/>
        <rFont val="楷体"/>
        <charset val="134"/>
      </rPr>
      <t>山西大学政治与公共管理学院第四期及第六期线上</t>
    </r>
    <r>
      <rPr>
        <sz val="11"/>
        <color rgb="FF000000"/>
        <rFont val="Times New Roman"/>
        <charset val="134"/>
      </rPr>
      <t>“</t>
    </r>
    <r>
      <rPr>
        <sz val="11"/>
        <color rgb="FF000000"/>
        <rFont val="楷体"/>
        <charset val="134"/>
      </rPr>
      <t>知</t>
    </r>
    <r>
      <rPr>
        <sz val="11"/>
        <color rgb="FF000000"/>
        <rFont val="Times New Roman"/>
        <charset val="134"/>
      </rPr>
      <t>”</t>
    </r>
    <r>
      <rPr>
        <sz val="11"/>
        <color rgb="FF000000"/>
        <rFont val="楷体"/>
        <charset val="134"/>
      </rPr>
      <t>教志愿服务、黄骅市渤海魂</t>
    </r>
    <r>
      <rPr>
        <sz val="11"/>
        <color rgb="FF000000"/>
        <rFont val="Times New Roman"/>
        <charset val="134"/>
      </rPr>
      <t>“</t>
    </r>
    <r>
      <rPr>
        <sz val="11"/>
        <color rgb="FF000000"/>
        <rFont val="楷体"/>
        <charset val="134"/>
      </rPr>
      <t>战疫情、显担当、有温度</t>
    </r>
    <r>
      <rPr>
        <sz val="11"/>
        <color rgb="FF000000"/>
        <rFont val="Times New Roman"/>
        <charset val="134"/>
      </rPr>
      <t>”</t>
    </r>
    <r>
      <rPr>
        <sz val="11"/>
        <color rgb="FF000000"/>
        <rFont val="楷体"/>
        <charset val="134"/>
      </rPr>
      <t>和</t>
    </r>
    <r>
      <rPr>
        <sz val="11"/>
        <color rgb="FF000000"/>
        <rFont val="Times New Roman"/>
        <charset val="134"/>
      </rPr>
      <t>“</t>
    </r>
    <r>
      <rPr>
        <sz val="11"/>
        <color rgb="FF000000"/>
        <rFont val="楷体"/>
        <charset val="134"/>
      </rPr>
      <t>战疫情、物资筹备</t>
    </r>
    <r>
      <rPr>
        <sz val="11"/>
        <color rgb="FF000000"/>
        <rFont val="Times New Roman"/>
        <charset val="134"/>
      </rPr>
      <t>”</t>
    </r>
    <r>
      <rPr>
        <sz val="11"/>
        <color rgb="FF000000"/>
        <rFont val="楷体"/>
        <charset val="134"/>
      </rPr>
      <t>志愿服务</t>
    </r>
  </si>
  <si>
    <r>
      <rPr>
        <sz val="11"/>
        <color rgb="FF000000"/>
        <rFont val="楷体"/>
        <charset val="134"/>
      </rPr>
      <t>唐利</t>
    </r>
  </si>
  <si>
    <t>20200040402049</t>
  </si>
  <si>
    <r>
      <rPr>
        <sz val="11"/>
        <color rgb="FF000000"/>
        <rFont val="楷体"/>
        <charset val="134"/>
      </rPr>
      <t>第五次线上支教活动；善行</t>
    </r>
    <r>
      <rPr>
        <sz val="11"/>
        <color rgb="FF000000"/>
        <rFont val="Times New Roman"/>
        <charset val="134"/>
      </rPr>
      <t>100</t>
    </r>
    <r>
      <rPr>
        <sz val="11"/>
        <color rgb="FF000000"/>
        <rFont val="楷体"/>
        <charset val="134"/>
      </rPr>
      <t>与义卖；防艾知识讲座（政治与公共管理学院）；防艾全体志愿活动大会；山西大学疫情防控餐厅志愿活动（下午）</t>
    </r>
  </si>
  <si>
    <r>
      <rPr>
        <sz val="11"/>
        <color rgb="FF000000"/>
        <rFont val="楷体"/>
        <charset val="134"/>
      </rPr>
      <t>徐芸菲</t>
    </r>
  </si>
  <si>
    <t>201800401061</t>
  </si>
  <si>
    <r>
      <rPr>
        <sz val="11"/>
        <color rgb="FF000000"/>
        <rFont val="楷体"/>
        <charset val="134"/>
      </rPr>
      <t>家乡防疫志愿</t>
    </r>
    <r>
      <rPr>
        <sz val="11"/>
        <color rgb="FF000000"/>
        <rFont val="Times New Roman"/>
        <charset val="134"/>
      </rPr>
      <t xml:space="preserve">37 </t>
    </r>
    <r>
      <rPr>
        <sz val="11"/>
        <color rgb="FF000000"/>
        <rFont val="楷体"/>
        <charset val="134"/>
      </rPr>
      <t>，食堂疫情防控</t>
    </r>
    <r>
      <rPr>
        <sz val="11"/>
        <color rgb="FF000000"/>
        <rFont val="Times New Roman"/>
        <charset val="134"/>
      </rPr>
      <t xml:space="preserve">1.6 </t>
    </r>
    <r>
      <rPr>
        <sz val="11"/>
        <color rgb="FF000000"/>
        <rFont val="楷体"/>
        <charset val="134"/>
      </rPr>
      <t>，校园道路清洁</t>
    </r>
    <r>
      <rPr>
        <sz val="11"/>
        <color rgb="FF000000"/>
        <rFont val="Times New Roman"/>
        <charset val="134"/>
      </rPr>
      <t xml:space="preserve">1.1 </t>
    </r>
    <r>
      <rPr>
        <sz val="11"/>
        <color rgb="FF000000"/>
        <rFont val="楷体"/>
        <charset val="134"/>
      </rPr>
      <t>，线上知教</t>
    </r>
    <r>
      <rPr>
        <sz val="11"/>
        <color rgb="FF000000"/>
        <rFont val="Times New Roman"/>
        <charset val="134"/>
      </rPr>
      <t xml:space="preserve">18.8 </t>
    </r>
    <r>
      <rPr>
        <sz val="11"/>
        <color rgb="FF000000"/>
        <rFont val="楷体"/>
        <charset val="134"/>
      </rPr>
      <t>，关爱自闭症儿童星星点灯活动</t>
    </r>
    <r>
      <rPr>
        <sz val="11"/>
        <color rgb="FF000000"/>
        <rFont val="Times New Roman"/>
        <charset val="134"/>
      </rPr>
      <t xml:space="preserve">2 </t>
    </r>
    <r>
      <rPr>
        <sz val="11"/>
        <color rgb="FF000000"/>
        <rFont val="楷体"/>
        <charset val="134"/>
      </rPr>
      <t>，丁香志愿活动</t>
    </r>
    <r>
      <rPr>
        <sz val="11"/>
        <color rgb="FF000000"/>
        <rFont val="Times New Roman"/>
        <charset val="134"/>
      </rPr>
      <t xml:space="preserve">1.5 </t>
    </r>
  </si>
  <si>
    <r>
      <rPr>
        <sz val="11"/>
        <color rgb="FF000000"/>
        <rFont val="楷体"/>
        <charset val="134"/>
      </rPr>
      <t>冯瑾</t>
    </r>
  </si>
  <si>
    <t>201904041020</t>
  </si>
  <si>
    <r>
      <rPr>
        <sz val="11"/>
        <color rgb="FF000000"/>
        <rFont val="楷体"/>
        <charset val="134"/>
      </rPr>
      <t>山西大学</t>
    </r>
    <r>
      <rPr>
        <sz val="11"/>
        <color rgb="FF000000"/>
        <rFont val="Times New Roman"/>
        <charset val="134"/>
      </rPr>
      <t>“</t>
    </r>
    <r>
      <rPr>
        <sz val="11"/>
        <color rgb="FF000000"/>
        <rFont val="楷体"/>
        <charset val="134"/>
      </rPr>
      <t>线上支教</t>
    </r>
    <r>
      <rPr>
        <sz val="11"/>
        <color rgb="FF000000"/>
        <rFont val="Times New Roman"/>
        <charset val="134"/>
      </rPr>
      <t>”</t>
    </r>
    <r>
      <rPr>
        <sz val="11"/>
        <color rgb="FF000000"/>
        <rFont val="楷体"/>
        <charset val="134"/>
      </rPr>
      <t>志愿活动，怀仁市信访局寒假志愿活动，山西大学疫情防控餐厅志愿活动</t>
    </r>
    <r>
      <rPr>
        <sz val="11"/>
        <color rgb="FF000000"/>
        <rFont val="Times New Roman"/>
        <charset val="134"/>
      </rPr>
      <t>(</t>
    </r>
    <r>
      <rPr>
        <sz val="11"/>
        <color rgb="FF000000"/>
        <rFont val="楷体"/>
        <charset val="134"/>
      </rPr>
      <t>晚上</t>
    </r>
    <r>
      <rPr>
        <sz val="11"/>
        <color rgb="FF000000"/>
        <rFont val="Times New Roman"/>
        <charset val="134"/>
      </rPr>
      <t xml:space="preserve">) </t>
    </r>
    <r>
      <rPr>
        <sz val="11"/>
        <color rgb="FF000000"/>
        <rFont val="楷体"/>
        <charset val="134"/>
      </rPr>
      <t>，山西大学餐厅防疫志愿活动</t>
    </r>
    <r>
      <rPr>
        <sz val="11"/>
        <color rgb="FF000000"/>
        <rFont val="Times New Roman"/>
        <charset val="134"/>
      </rPr>
      <t>(</t>
    </r>
    <r>
      <rPr>
        <sz val="11"/>
        <color rgb="FF000000"/>
        <rFont val="楷体"/>
        <charset val="134"/>
      </rPr>
      <t>中午</t>
    </r>
    <r>
      <rPr>
        <sz val="11"/>
        <color rgb="FF000000"/>
        <rFont val="Times New Roman"/>
        <charset val="134"/>
      </rPr>
      <t>)</t>
    </r>
    <r>
      <rPr>
        <sz val="11"/>
        <color rgb="FF000000"/>
        <rFont val="楷体"/>
        <charset val="134"/>
      </rPr>
      <t>山西大学北家属院</t>
    </r>
  </si>
  <si>
    <r>
      <rPr>
        <sz val="11"/>
        <color rgb="FF000000"/>
        <rFont val="楷体"/>
        <charset val="134"/>
      </rPr>
      <t>邱柳芳</t>
    </r>
  </si>
  <si>
    <t>201800401051</t>
  </si>
  <si>
    <r>
      <rPr>
        <sz val="11"/>
        <color rgb="FF000000"/>
        <rFont val="楷体"/>
        <charset val="134"/>
      </rPr>
      <t>太原南站</t>
    </r>
    <r>
      <rPr>
        <sz val="11"/>
        <color rgb="FF000000"/>
        <rFont val="Times New Roman"/>
        <charset val="134"/>
      </rPr>
      <t>2020</t>
    </r>
    <r>
      <rPr>
        <sz val="11"/>
        <color rgb="FF000000"/>
        <rFont val="楷体"/>
        <charset val="134"/>
      </rPr>
      <t>年春运志愿活动</t>
    </r>
    <r>
      <rPr>
        <sz val="11"/>
        <color rgb="FF000000"/>
        <rFont val="Times New Roman"/>
        <charset val="134"/>
      </rPr>
      <t xml:space="preserve">74 </t>
    </r>
    <r>
      <rPr>
        <sz val="11"/>
        <color rgb="FF000000"/>
        <rFont val="楷体"/>
        <charset val="134"/>
      </rPr>
      <t>、</t>
    </r>
    <r>
      <rPr>
        <sz val="11"/>
        <color rgb="FF000000"/>
        <rFont val="Times New Roman"/>
        <charset val="134"/>
      </rPr>
      <t>2020</t>
    </r>
    <r>
      <rPr>
        <sz val="11"/>
        <color rgb="FF000000"/>
        <rFont val="楷体"/>
        <charset val="134"/>
      </rPr>
      <t>年秋季校园迎新志愿活动</t>
    </r>
    <r>
      <rPr>
        <sz val="11"/>
        <color rgb="FF000000"/>
        <rFont val="Times New Roman"/>
        <charset val="134"/>
      </rPr>
      <t xml:space="preserve">4 </t>
    </r>
    <r>
      <rPr>
        <sz val="11"/>
        <color rgb="FF000000"/>
        <rFont val="楷体"/>
        <charset val="134"/>
      </rPr>
      <t>、第四次线上</t>
    </r>
    <r>
      <rPr>
        <sz val="11"/>
        <color rgb="FF000000"/>
        <rFont val="Times New Roman"/>
        <charset val="134"/>
      </rPr>
      <t>“</t>
    </r>
    <r>
      <rPr>
        <sz val="11"/>
        <color rgb="FF000000"/>
        <rFont val="楷体"/>
        <charset val="134"/>
      </rPr>
      <t>知</t>
    </r>
    <r>
      <rPr>
        <sz val="11"/>
        <color rgb="FF000000"/>
        <rFont val="Times New Roman"/>
        <charset val="134"/>
      </rPr>
      <t>”</t>
    </r>
    <r>
      <rPr>
        <sz val="11"/>
        <color rgb="FF000000"/>
        <rFont val="楷体"/>
        <charset val="134"/>
      </rPr>
      <t>教</t>
    </r>
    <r>
      <rPr>
        <sz val="11"/>
        <color rgb="FF000000"/>
        <rFont val="Times New Roman"/>
        <charset val="134"/>
      </rPr>
      <t xml:space="preserve">35 </t>
    </r>
    <r>
      <rPr>
        <sz val="11"/>
        <color rgb="FF000000"/>
        <rFont val="楷体"/>
        <charset val="134"/>
      </rPr>
      <t>、第六次线上</t>
    </r>
    <r>
      <rPr>
        <sz val="11"/>
        <color rgb="FF000000"/>
        <rFont val="Times New Roman"/>
        <charset val="134"/>
      </rPr>
      <t>“</t>
    </r>
    <r>
      <rPr>
        <sz val="11"/>
        <color rgb="FF000000"/>
        <rFont val="楷体"/>
        <charset val="134"/>
      </rPr>
      <t>知</t>
    </r>
    <r>
      <rPr>
        <sz val="11"/>
        <color rgb="FF000000"/>
        <rFont val="Times New Roman"/>
        <charset val="134"/>
      </rPr>
      <t>”</t>
    </r>
    <r>
      <rPr>
        <sz val="11"/>
        <color rgb="FF000000"/>
        <rFont val="楷体"/>
        <charset val="134"/>
      </rPr>
      <t>教</t>
    </r>
    <r>
      <rPr>
        <sz val="11"/>
        <color rgb="FF000000"/>
        <rFont val="Times New Roman"/>
        <charset val="134"/>
      </rPr>
      <t xml:space="preserve">20.4 </t>
    </r>
    <r>
      <rPr>
        <sz val="11"/>
        <color rgb="FF000000"/>
        <rFont val="楷体"/>
        <charset val="134"/>
      </rPr>
      <t>（有</t>
    </r>
    <r>
      <rPr>
        <sz val="11"/>
        <color rgb="FF000000"/>
        <rFont val="Times New Roman"/>
        <charset val="134"/>
      </rPr>
      <t xml:space="preserve">7.6 </t>
    </r>
    <r>
      <rPr>
        <sz val="11"/>
        <color rgb="FF000000"/>
        <rFont val="楷体"/>
        <charset val="134"/>
      </rPr>
      <t>待补录）</t>
    </r>
  </si>
  <si>
    <r>
      <rPr>
        <sz val="11"/>
        <color rgb="FF000000"/>
        <rFont val="楷体"/>
        <charset val="134"/>
      </rPr>
      <t>梁馨宁</t>
    </r>
  </si>
  <si>
    <t>201800401034</t>
  </si>
  <si>
    <r>
      <rPr>
        <sz val="11"/>
        <color rgb="FF000000"/>
        <rFont val="楷体"/>
        <charset val="134"/>
      </rPr>
      <t>第四次线上</t>
    </r>
    <r>
      <rPr>
        <sz val="11"/>
        <color rgb="FF000000"/>
        <rFont val="Times New Roman"/>
        <charset val="134"/>
      </rPr>
      <t>“</t>
    </r>
    <r>
      <rPr>
        <sz val="11"/>
        <color rgb="FF000000"/>
        <rFont val="楷体"/>
        <charset val="134"/>
      </rPr>
      <t>知</t>
    </r>
    <r>
      <rPr>
        <sz val="11"/>
        <color rgb="FF000000"/>
        <rFont val="Times New Roman"/>
        <charset val="134"/>
      </rPr>
      <t>”</t>
    </r>
    <r>
      <rPr>
        <sz val="11"/>
        <color rgb="FF000000"/>
        <rFont val="楷体"/>
        <charset val="134"/>
      </rPr>
      <t>教</t>
    </r>
    <r>
      <rPr>
        <sz val="11"/>
        <color rgb="FF000000"/>
        <rFont val="Times New Roman"/>
        <charset val="134"/>
      </rPr>
      <t xml:space="preserve">18 </t>
    </r>
    <r>
      <rPr>
        <sz val="11"/>
        <color rgb="FF000000"/>
        <rFont val="楷体"/>
        <charset val="134"/>
      </rPr>
      <t>、第六次线上</t>
    </r>
    <r>
      <rPr>
        <sz val="11"/>
        <color rgb="FF000000"/>
        <rFont val="Times New Roman"/>
        <charset val="134"/>
      </rPr>
      <t>“</t>
    </r>
    <r>
      <rPr>
        <sz val="11"/>
        <color rgb="FF000000"/>
        <rFont val="楷体"/>
        <charset val="134"/>
      </rPr>
      <t>知</t>
    </r>
    <r>
      <rPr>
        <sz val="11"/>
        <color rgb="FF000000"/>
        <rFont val="Times New Roman"/>
        <charset val="134"/>
      </rPr>
      <t>”</t>
    </r>
    <r>
      <rPr>
        <sz val="11"/>
        <color rgb="FF000000"/>
        <rFont val="楷体"/>
        <charset val="134"/>
      </rPr>
      <t>教</t>
    </r>
    <r>
      <rPr>
        <sz val="11"/>
        <color rgb="FF000000"/>
        <rFont val="Times New Roman"/>
        <charset val="134"/>
      </rPr>
      <t xml:space="preserve">27.8 </t>
    </r>
    <r>
      <rPr>
        <sz val="11"/>
        <color rgb="FF000000"/>
        <rFont val="楷体"/>
        <charset val="134"/>
      </rPr>
      <t>、太原盲童学校</t>
    </r>
    <r>
      <rPr>
        <sz val="11"/>
        <color rgb="FF000000"/>
        <rFont val="Times New Roman"/>
        <charset val="134"/>
      </rPr>
      <t>“</t>
    </r>
    <r>
      <rPr>
        <sz val="11"/>
        <color rgb="FF000000"/>
        <rFont val="楷体"/>
        <charset val="134"/>
      </rPr>
      <t>你是我的眼</t>
    </r>
    <r>
      <rPr>
        <sz val="11"/>
        <color rgb="FF000000"/>
        <rFont val="Times New Roman"/>
        <charset val="134"/>
      </rPr>
      <t xml:space="preserve">”2 </t>
    </r>
    <r>
      <rPr>
        <sz val="11"/>
        <color rgb="FF000000"/>
        <rFont val="楷体"/>
        <charset val="134"/>
      </rPr>
      <t>、太航馨院养老志愿服务</t>
    </r>
    <r>
      <rPr>
        <sz val="11"/>
        <color rgb="FF000000"/>
        <rFont val="Times New Roman"/>
        <charset val="134"/>
      </rPr>
      <t xml:space="preserve">2 </t>
    </r>
    <r>
      <rPr>
        <sz val="11"/>
        <color rgb="FF000000"/>
        <rFont val="楷体"/>
        <charset val="134"/>
      </rPr>
      <t>、山西省图书馆文化志愿活动</t>
    </r>
    <r>
      <rPr>
        <sz val="11"/>
        <color rgb="FF000000"/>
        <rFont val="Times New Roman"/>
        <charset val="134"/>
      </rPr>
      <t xml:space="preserve">30.1 </t>
    </r>
    <r>
      <rPr>
        <sz val="11"/>
        <color rgb="FF000000"/>
        <rFont val="楷体"/>
        <charset val="134"/>
      </rPr>
      <t>、丁香志愿活动</t>
    </r>
    <r>
      <rPr>
        <sz val="11"/>
        <color rgb="FF000000"/>
        <rFont val="Times New Roman"/>
        <charset val="134"/>
      </rPr>
      <t xml:space="preserve">1.5 </t>
    </r>
  </si>
  <si>
    <r>
      <rPr>
        <sz val="11"/>
        <color rgb="FF000000"/>
        <rFont val="楷体"/>
        <charset val="134"/>
      </rPr>
      <t>赵阳</t>
    </r>
  </si>
  <si>
    <t>20200040402038</t>
  </si>
  <si>
    <r>
      <rPr>
        <sz val="11"/>
        <color rgb="FF000000"/>
        <rFont val="楷体"/>
        <charset val="134"/>
      </rPr>
      <t>第六次线上一对一辅导志愿活动；山西大学善行</t>
    </r>
    <r>
      <rPr>
        <sz val="11"/>
        <color rgb="FF000000"/>
        <rFont val="Times New Roman"/>
        <charset val="134"/>
      </rPr>
      <t>100•</t>
    </r>
    <r>
      <rPr>
        <sz val="11"/>
        <color rgb="FF000000"/>
        <rFont val="楷体"/>
        <charset val="134"/>
      </rPr>
      <t>义卖；山西大学善行</t>
    </r>
    <r>
      <rPr>
        <sz val="11"/>
        <color rgb="FF000000"/>
        <rFont val="Times New Roman"/>
        <charset val="134"/>
      </rPr>
      <t>100•</t>
    </r>
    <r>
      <rPr>
        <sz val="11"/>
        <color rgb="FF000000"/>
        <rFont val="楷体"/>
        <charset val="134"/>
      </rPr>
      <t>义卖活动；防艾知识巡讲；山西大学疫情防控餐厅志愿活动（晚上）；山西大学餐厅防疫志愿活动（中午）</t>
    </r>
  </si>
  <si>
    <r>
      <rPr>
        <sz val="11"/>
        <color rgb="FF000000"/>
        <rFont val="楷体"/>
        <charset val="134"/>
      </rPr>
      <t>张雨星</t>
    </r>
  </si>
  <si>
    <t>201904041094</t>
  </si>
  <si>
    <r>
      <rPr>
        <sz val="11"/>
        <color rgb="FF000000"/>
        <rFont val="楷体"/>
        <charset val="134"/>
      </rPr>
      <t>村委防疫、阳城县共青团青年防疫突击、阳城县妇联防疫志愿活动、省图志愿活动活动、山西大学疫情防控餐厅志愿活动、山西大学善行</t>
    </r>
    <r>
      <rPr>
        <sz val="11"/>
        <color rgb="FF000000"/>
        <rFont val="Times New Roman"/>
        <charset val="134"/>
      </rPr>
      <t>100</t>
    </r>
    <r>
      <rPr>
        <sz val="11"/>
        <color rgb="FF000000"/>
        <rFont val="楷体"/>
        <charset val="134"/>
      </rPr>
      <t>义卖活动、山西大学第六期线上支教活动、山西大学</t>
    </r>
    <r>
      <rPr>
        <sz val="11"/>
        <color rgb="FF000000"/>
        <rFont val="Times New Roman"/>
        <charset val="134"/>
      </rPr>
      <t>“</t>
    </r>
    <r>
      <rPr>
        <sz val="11"/>
        <color rgb="FF000000"/>
        <rFont val="楷体"/>
        <charset val="134"/>
      </rPr>
      <t>光盘行动</t>
    </r>
    <r>
      <rPr>
        <sz val="11"/>
        <color rgb="FF000000"/>
        <rFont val="Times New Roman"/>
        <charset val="134"/>
      </rPr>
      <t>”</t>
    </r>
    <r>
      <rPr>
        <sz val="11"/>
        <color rgb="FF000000"/>
        <rFont val="楷体"/>
        <charset val="134"/>
      </rPr>
      <t>餐厅活动</t>
    </r>
  </si>
  <si>
    <r>
      <rPr>
        <sz val="11"/>
        <color rgb="FF000000"/>
        <rFont val="楷体"/>
        <charset val="134"/>
      </rPr>
      <t>彭景熙</t>
    </r>
  </si>
  <si>
    <t>201800401049</t>
  </si>
  <si>
    <r>
      <rPr>
        <sz val="11"/>
        <color rgb="FF000000"/>
        <rFont val="楷体"/>
        <charset val="134"/>
      </rPr>
      <t>四川逐梦计划志愿活动服务</t>
    </r>
    <r>
      <rPr>
        <sz val="11"/>
        <color rgb="FF000000"/>
        <rFont val="Times New Roman"/>
        <charset val="134"/>
      </rPr>
      <t xml:space="preserve">270 </t>
    </r>
    <r>
      <rPr>
        <sz val="11"/>
        <color rgb="FF000000"/>
        <rFont val="楷体"/>
        <charset val="134"/>
      </rPr>
      <t>、彭山希望城禁毒宣传</t>
    </r>
    <r>
      <rPr>
        <sz val="11"/>
        <color rgb="FF000000"/>
        <rFont val="Times New Roman"/>
        <charset val="134"/>
      </rPr>
      <t xml:space="preserve">3.5 </t>
    </r>
    <r>
      <rPr>
        <sz val="11"/>
        <color rgb="FF000000"/>
        <rFont val="楷体"/>
        <charset val="134"/>
      </rPr>
      <t>、四川天府健康通注册推广</t>
    </r>
    <r>
      <rPr>
        <sz val="11"/>
        <color rgb="FF000000"/>
        <rFont val="Times New Roman"/>
        <charset val="134"/>
      </rPr>
      <t xml:space="preserve">22 </t>
    </r>
    <r>
      <rPr>
        <sz val="11"/>
        <color rgb="FF000000"/>
        <rFont val="楷体"/>
        <charset val="134"/>
      </rPr>
      <t>、彭山春运志愿服务</t>
    </r>
    <r>
      <rPr>
        <sz val="11"/>
        <color rgb="FF000000"/>
        <rFont val="Times New Roman"/>
        <charset val="134"/>
      </rPr>
      <t xml:space="preserve">18 </t>
    </r>
    <r>
      <rPr>
        <sz val="11"/>
        <color rgb="FF000000"/>
        <rFont val="楷体"/>
        <charset val="134"/>
      </rPr>
      <t>、第六次线上一对一辅导志愿活动</t>
    </r>
    <r>
      <rPr>
        <sz val="11"/>
        <color rgb="FF000000"/>
        <rFont val="Times New Roman"/>
        <charset val="134"/>
      </rPr>
      <t xml:space="preserve">23.7 </t>
    </r>
    <r>
      <rPr>
        <sz val="11"/>
        <color rgb="FF000000"/>
        <rFont val="楷体"/>
        <charset val="134"/>
      </rPr>
      <t>、线上</t>
    </r>
    <r>
      <rPr>
        <sz val="11"/>
        <color rgb="FF000000"/>
        <rFont val="Times New Roman"/>
        <charset val="134"/>
      </rPr>
      <t>“</t>
    </r>
    <r>
      <rPr>
        <sz val="11"/>
        <color rgb="FF000000"/>
        <rFont val="楷体"/>
        <charset val="134"/>
      </rPr>
      <t>知</t>
    </r>
    <r>
      <rPr>
        <sz val="11"/>
        <color rgb="FF000000"/>
        <rFont val="Times New Roman"/>
        <charset val="134"/>
      </rPr>
      <t>”</t>
    </r>
    <r>
      <rPr>
        <sz val="11"/>
        <color rgb="FF000000"/>
        <rFont val="楷体"/>
        <charset val="134"/>
      </rPr>
      <t>教志愿活动志愿服务活动</t>
    </r>
    <r>
      <rPr>
        <sz val="11"/>
        <color rgb="FF000000"/>
        <rFont val="Times New Roman"/>
        <charset val="134"/>
      </rPr>
      <t xml:space="preserve">17.3 </t>
    </r>
  </si>
  <si>
    <r>
      <rPr>
        <sz val="11"/>
        <color rgb="FF000000"/>
        <rFont val="楷体"/>
        <charset val="134"/>
      </rPr>
      <t>王丽琴</t>
    </r>
  </si>
  <si>
    <t>201700401011</t>
  </si>
  <si>
    <r>
      <rPr>
        <sz val="11"/>
        <color rgb="FF000000"/>
        <rFont val="楷体"/>
        <charset val="134"/>
      </rPr>
      <t>太原南站</t>
    </r>
    <r>
      <rPr>
        <sz val="11"/>
        <color rgb="FF000000"/>
        <rFont val="Times New Roman"/>
        <charset val="134"/>
      </rPr>
      <t>2020</t>
    </r>
    <r>
      <rPr>
        <sz val="11"/>
        <color rgb="FF000000"/>
        <rFont val="楷体"/>
        <charset val="134"/>
      </rPr>
      <t>年春运志愿活动</t>
    </r>
    <r>
      <rPr>
        <sz val="11"/>
        <color rgb="FF000000"/>
        <rFont val="Times New Roman"/>
        <charset val="134"/>
      </rPr>
      <t xml:space="preserve">73.7 </t>
    </r>
    <r>
      <rPr>
        <sz val="11"/>
        <color rgb="FF000000"/>
        <rFont val="楷体"/>
        <charset val="134"/>
      </rPr>
      <t>、山西大学刷树志愿活动</t>
    </r>
    <r>
      <rPr>
        <sz val="11"/>
        <color rgb="FF000000"/>
        <rFont val="Times New Roman"/>
        <charset val="134"/>
      </rPr>
      <t xml:space="preserve">2.3 </t>
    </r>
    <r>
      <rPr>
        <sz val="11"/>
        <color rgb="FF000000"/>
        <rFont val="楷体"/>
        <charset val="134"/>
      </rPr>
      <t>、</t>
    </r>
    <r>
      <rPr>
        <sz val="11"/>
        <color rgb="FF000000"/>
        <rFont val="Times New Roman"/>
        <charset val="134"/>
      </rPr>
      <t>2020</t>
    </r>
    <r>
      <rPr>
        <sz val="11"/>
        <color rgb="FF000000"/>
        <rFont val="楷体"/>
        <charset val="134"/>
      </rPr>
      <t>年秋季校园迎新志愿活动</t>
    </r>
    <r>
      <rPr>
        <sz val="11"/>
        <color rgb="FF000000"/>
        <rFont val="Times New Roman"/>
        <charset val="134"/>
      </rPr>
      <t xml:space="preserve">2 </t>
    </r>
    <r>
      <rPr>
        <sz val="11"/>
        <color rgb="FF000000"/>
        <rFont val="楷体"/>
        <charset val="134"/>
      </rPr>
      <t>、暑期线上支教志愿活动</t>
    </r>
    <r>
      <rPr>
        <sz val="11"/>
        <color rgb="FF000000"/>
        <rFont val="Times New Roman"/>
        <charset val="134"/>
      </rPr>
      <t xml:space="preserve">18.1 </t>
    </r>
    <r>
      <rPr>
        <sz val="11"/>
        <color rgb="FF000000"/>
        <rFont val="楷体"/>
        <charset val="134"/>
      </rPr>
      <t>、山西省葵花公益基金会</t>
    </r>
    <r>
      <rPr>
        <sz val="11"/>
        <color rgb="FF000000"/>
        <rFont val="Times New Roman"/>
        <charset val="134"/>
      </rPr>
      <t>2019</t>
    </r>
    <r>
      <rPr>
        <sz val="11"/>
        <color rgb="FF000000"/>
        <rFont val="楷体"/>
        <charset val="134"/>
      </rPr>
      <t>级葵花籽暑期招募志愿活动</t>
    </r>
    <r>
      <rPr>
        <sz val="11"/>
        <color rgb="FF000000"/>
        <rFont val="Times New Roman"/>
        <charset val="134"/>
      </rPr>
      <t xml:space="preserve">240 </t>
    </r>
  </si>
  <si>
    <r>
      <rPr>
        <sz val="11"/>
        <color rgb="FF000000"/>
        <rFont val="楷体"/>
        <charset val="134"/>
      </rPr>
      <t>杨雨婷</t>
    </r>
  </si>
  <si>
    <t>201800401065</t>
  </si>
  <si>
    <r>
      <rPr>
        <sz val="11"/>
        <color rgb="FF000000"/>
        <rFont val="楷体"/>
        <charset val="134"/>
      </rPr>
      <t>山西大学文明校园之道路清洁</t>
    </r>
    <r>
      <rPr>
        <sz val="11"/>
        <color rgb="FF000000"/>
        <rFont val="Times New Roman"/>
        <charset val="134"/>
      </rPr>
      <t xml:space="preserve">1.1 </t>
    </r>
    <r>
      <rPr>
        <sz val="11"/>
        <color rgb="FF000000"/>
        <rFont val="楷体"/>
        <charset val="134"/>
      </rPr>
      <t>、山西大学疫情防控餐厅志愿活动（晚上</t>
    </r>
    <r>
      <rPr>
        <sz val="11"/>
        <color rgb="FF000000"/>
        <rFont val="Times New Roman"/>
        <charset val="134"/>
      </rPr>
      <t xml:space="preserve">)1.5 </t>
    </r>
    <r>
      <rPr>
        <sz val="11"/>
        <color rgb="FF000000"/>
        <rFont val="楷体"/>
        <charset val="134"/>
      </rPr>
      <t>、山西大学疫情防控餐厅志愿活动（中午）</t>
    </r>
    <r>
      <rPr>
        <sz val="11"/>
        <color rgb="FF000000"/>
        <rFont val="Times New Roman"/>
        <charset val="134"/>
      </rPr>
      <t xml:space="preserve">0.8 </t>
    </r>
    <r>
      <rPr>
        <sz val="11"/>
        <color rgb="FF000000"/>
        <rFont val="楷体"/>
        <charset val="134"/>
      </rPr>
      <t>、线上知教活动</t>
    </r>
    <r>
      <rPr>
        <sz val="11"/>
        <color rgb="FF000000"/>
        <rFont val="Times New Roman"/>
        <charset val="134"/>
      </rPr>
      <t xml:space="preserve">21.5 </t>
    </r>
    <r>
      <rPr>
        <sz val="11"/>
        <color rgb="FF000000"/>
        <rFont val="楷体"/>
        <charset val="134"/>
      </rPr>
      <t>、第六次线上一对一志愿活动</t>
    </r>
    <r>
      <rPr>
        <sz val="11"/>
        <color rgb="FF000000"/>
        <rFont val="Times New Roman"/>
        <charset val="134"/>
      </rPr>
      <t xml:space="preserve">27.4 </t>
    </r>
    <r>
      <rPr>
        <sz val="11"/>
        <color rgb="FF000000"/>
        <rFont val="楷体"/>
        <charset val="134"/>
      </rPr>
      <t>、第四次线上知教</t>
    </r>
    <r>
      <rPr>
        <sz val="11"/>
        <color rgb="FF000000"/>
        <rFont val="Times New Roman"/>
        <charset val="134"/>
      </rPr>
      <t xml:space="preserve">18 </t>
    </r>
    <r>
      <rPr>
        <sz val="11"/>
        <color rgb="FF000000"/>
        <rFont val="楷体"/>
        <charset val="134"/>
      </rPr>
      <t>、山西大学</t>
    </r>
    <r>
      <rPr>
        <sz val="11"/>
        <color rgb="FF000000"/>
        <rFont val="Times New Roman"/>
        <charset val="134"/>
      </rPr>
      <t>“</t>
    </r>
    <r>
      <rPr>
        <sz val="11"/>
        <color rgb="FF000000"/>
        <rFont val="楷体"/>
        <charset val="134"/>
      </rPr>
      <t>书海之舟、爱在家乡</t>
    </r>
    <r>
      <rPr>
        <sz val="11"/>
        <color rgb="FF000000"/>
        <rFont val="Times New Roman"/>
        <charset val="134"/>
      </rPr>
      <t>”</t>
    </r>
    <r>
      <rPr>
        <sz val="11"/>
        <color rgb="FF000000"/>
        <rFont val="楷体"/>
        <charset val="134"/>
      </rPr>
      <t>暑期阅读志愿活动</t>
    </r>
    <r>
      <rPr>
        <sz val="11"/>
        <color rgb="FF000000"/>
        <rFont val="Times New Roman"/>
        <charset val="134"/>
      </rPr>
      <t xml:space="preserve">42 </t>
    </r>
    <r>
      <rPr>
        <sz val="11"/>
        <color rgb="FF000000"/>
        <rFont val="楷体"/>
        <charset val="134"/>
      </rPr>
      <t>、星星点灯</t>
    </r>
    <r>
      <rPr>
        <sz val="11"/>
        <color rgb="FF000000"/>
        <rFont val="Times New Roman"/>
        <charset val="134"/>
      </rPr>
      <t xml:space="preserve">2 </t>
    </r>
    <r>
      <rPr>
        <sz val="11"/>
        <color rgb="FF000000"/>
        <rFont val="楷体"/>
        <charset val="134"/>
      </rPr>
      <t>、丁香志愿活动</t>
    </r>
    <r>
      <rPr>
        <sz val="11"/>
        <color rgb="FF000000"/>
        <rFont val="Times New Roman"/>
        <charset val="134"/>
      </rPr>
      <t xml:space="preserve">1.5 </t>
    </r>
  </si>
  <si>
    <r>
      <rPr>
        <sz val="11"/>
        <color rgb="FF000000"/>
        <rFont val="楷体"/>
        <charset val="134"/>
      </rPr>
      <t>杨楠</t>
    </r>
  </si>
  <si>
    <t>201800401064</t>
  </si>
  <si>
    <r>
      <rPr>
        <sz val="11"/>
        <color rgb="FF000000"/>
        <rFont val="Times New Roman"/>
        <charset val="134"/>
      </rPr>
      <t>“</t>
    </r>
    <r>
      <rPr>
        <sz val="11"/>
        <color rgb="FF000000"/>
        <rFont val="楷体"/>
        <charset val="134"/>
      </rPr>
      <t>关爱自闭症儿童</t>
    </r>
    <r>
      <rPr>
        <sz val="11"/>
        <color rgb="FF000000"/>
        <rFont val="Times New Roman"/>
        <charset val="134"/>
      </rPr>
      <t>”</t>
    </r>
    <r>
      <rPr>
        <sz val="11"/>
        <color rgb="FF000000"/>
        <rFont val="楷体"/>
        <charset val="134"/>
      </rPr>
      <t>志愿服务：</t>
    </r>
    <r>
      <rPr>
        <sz val="11"/>
        <color rgb="FF000000"/>
        <rFont val="Times New Roman"/>
        <charset val="134"/>
      </rPr>
      <t xml:space="preserve">4 </t>
    </r>
    <r>
      <rPr>
        <sz val="11"/>
        <color rgb="FF000000"/>
        <rFont val="楷体"/>
        <charset val="134"/>
      </rPr>
      <t>；秋季校园防疫志愿活动：</t>
    </r>
    <r>
      <rPr>
        <sz val="11"/>
        <color rgb="FF000000"/>
        <rFont val="Times New Roman"/>
        <charset val="134"/>
      </rPr>
      <t xml:space="preserve">2.6 </t>
    </r>
    <r>
      <rPr>
        <sz val="11"/>
        <color rgb="FF000000"/>
        <rFont val="楷体"/>
        <charset val="134"/>
      </rPr>
      <t>；第四期线上</t>
    </r>
    <r>
      <rPr>
        <sz val="11"/>
        <color rgb="FF000000"/>
        <rFont val="Times New Roman"/>
        <charset val="134"/>
      </rPr>
      <t>“</t>
    </r>
    <r>
      <rPr>
        <sz val="11"/>
        <color rgb="FF000000"/>
        <rFont val="楷体"/>
        <charset val="134"/>
      </rPr>
      <t>知</t>
    </r>
    <r>
      <rPr>
        <sz val="11"/>
        <color rgb="FF000000"/>
        <rFont val="Times New Roman"/>
        <charset val="134"/>
      </rPr>
      <t>”</t>
    </r>
    <r>
      <rPr>
        <sz val="11"/>
        <color rgb="FF000000"/>
        <rFont val="楷体"/>
        <charset val="134"/>
      </rPr>
      <t>教志愿活动：</t>
    </r>
    <r>
      <rPr>
        <sz val="11"/>
        <color rgb="FF000000"/>
        <rFont val="Times New Roman"/>
        <charset val="134"/>
      </rPr>
      <t xml:space="preserve">20.5 </t>
    </r>
    <r>
      <rPr>
        <sz val="11"/>
        <color rgb="FF000000"/>
        <rFont val="楷体"/>
        <charset val="134"/>
      </rPr>
      <t>；第五期线上</t>
    </r>
    <r>
      <rPr>
        <sz val="11"/>
        <color rgb="FF000000"/>
        <rFont val="Times New Roman"/>
        <charset val="134"/>
      </rPr>
      <t>“</t>
    </r>
    <r>
      <rPr>
        <sz val="11"/>
        <color rgb="FF000000"/>
        <rFont val="楷体"/>
        <charset val="134"/>
      </rPr>
      <t>知</t>
    </r>
    <r>
      <rPr>
        <sz val="11"/>
        <color rgb="FF000000"/>
        <rFont val="Times New Roman"/>
        <charset val="134"/>
      </rPr>
      <t>”</t>
    </r>
    <r>
      <rPr>
        <sz val="11"/>
        <color rgb="FF000000"/>
        <rFont val="楷体"/>
        <charset val="134"/>
      </rPr>
      <t>教志愿活动：</t>
    </r>
    <r>
      <rPr>
        <sz val="11"/>
        <color rgb="FF000000"/>
        <rFont val="Times New Roman"/>
        <charset val="134"/>
      </rPr>
      <t xml:space="preserve">25.5 </t>
    </r>
    <r>
      <rPr>
        <sz val="11"/>
        <color rgb="FF000000"/>
        <rFont val="楷体"/>
        <charset val="134"/>
      </rPr>
      <t>；第六期线上</t>
    </r>
    <r>
      <rPr>
        <sz val="11"/>
        <color rgb="FF000000"/>
        <rFont val="Times New Roman"/>
        <charset val="134"/>
      </rPr>
      <t>“</t>
    </r>
    <r>
      <rPr>
        <sz val="11"/>
        <color rgb="FF000000"/>
        <rFont val="楷体"/>
        <charset val="134"/>
      </rPr>
      <t>知</t>
    </r>
    <r>
      <rPr>
        <sz val="11"/>
        <color rgb="FF000000"/>
        <rFont val="Times New Roman"/>
        <charset val="134"/>
      </rPr>
      <t>”</t>
    </r>
    <r>
      <rPr>
        <sz val="11"/>
        <color rgb="FF000000"/>
        <rFont val="楷体"/>
        <charset val="134"/>
      </rPr>
      <t>教志愿活动：</t>
    </r>
    <r>
      <rPr>
        <sz val="11"/>
        <color rgb="FF000000"/>
        <rFont val="Times New Roman"/>
        <charset val="134"/>
      </rPr>
      <t xml:space="preserve">27.4 </t>
    </r>
    <r>
      <rPr>
        <sz val="11"/>
        <color rgb="FF000000"/>
        <rFont val="楷体"/>
        <charset val="134"/>
      </rPr>
      <t>；防艾志愿活动：</t>
    </r>
    <r>
      <rPr>
        <sz val="11"/>
        <color rgb="FF000000"/>
        <rFont val="Times New Roman"/>
        <charset val="134"/>
      </rPr>
      <t xml:space="preserve">9.7 </t>
    </r>
    <r>
      <rPr>
        <sz val="11"/>
        <color rgb="FF000000"/>
        <rFont val="楷体"/>
        <charset val="134"/>
      </rPr>
      <t>；山西大学文明校园之道路清洁：</t>
    </r>
    <r>
      <rPr>
        <sz val="11"/>
        <color rgb="FF000000"/>
        <rFont val="Times New Roman"/>
        <charset val="134"/>
      </rPr>
      <t xml:space="preserve">1.2 </t>
    </r>
    <r>
      <rPr>
        <sz val="11"/>
        <color rgb="FF000000"/>
        <rFont val="楷体"/>
        <charset val="134"/>
      </rPr>
      <t>；教师节志愿活动服务：</t>
    </r>
    <r>
      <rPr>
        <sz val="11"/>
        <color rgb="FF000000"/>
        <rFont val="Times New Roman"/>
        <charset val="134"/>
      </rPr>
      <t xml:space="preserve">2 </t>
    </r>
    <r>
      <rPr>
        <sz val="11"/>
        <color rgb="FF000000"/>
        <rFont val="楷体"/>
        <charset val="134"/>
      </rPr>
      <t>；政管院丁香志愿活动：</t>
    </r>
    <r>
      <rPr>
        <sz val="11"/>
        <color rgb="FF000000"/>
        <rFont val="Times New Roman"/>
        <charset val="134"/>
      </rPr>
      <t xml:space="preserve">1.5 </t>
    </r>
    <r>
      <rPr>
        <sz val="11"/>
        <color rgb="FF000000"/>
        <rFont val="楷体"/>
        <charset val="134"/>
      </rPr>
      <t>；</t>
    </r>
  </si>
  <si>
    <t>外国语学院志愿服务时长汇总表</t>
  </si>
  <si>
    <r>
      <rPr>
        <sz val="11"/>
        <color theme="1"/>
        <rFont val="楷体"/>
        <charset val="134"/>
      </rPr>
      <t>常景瑞</t>
    </r>
  </si>
  <si>
    <t>20200050601001</t>
  </si>
  <si>
    <r>
      <rPr>
        <sz val="11"/>
        <color theme="1"/>
        <rFont val="楷体"/>
        <charset val="134"/>
      </rPr>
      <t>防艾志愿</t>
    </r>
  </si>
  <si>
    <r>
      <rPr>
        <sz val="11"/>
        <color theme="1"/>
        <rFont val="楷体"/>
        <charset val="134"/>
      </rPr>
      <t>何佳昱</t>
    </r>
  </si>
  <si>
    <t>20200050401013</t>
  </si>
  <si>
    <r>
      <rPr>
        <sz val="11"/>
        <color theme="1"/>
        <rFont val="楷体"/>
        <charset val="134"/>
      </rPr>
      <t>唐喇聪</t>
    </r>
  </si>
  <si>
    <t>201900501117</t>
  </si>
  <si>
    <r>
      <rPr>
        <sz val="11"/>
        <color theme="1"/>
        <rFont val="楷体"/>
        <charset val="134"/>
      </rPr>
      <t>陈</t>
    </r>
    <r>
      <rPr>
        <sz val="11"/>
        <color theme="1"/>
        <rFont val="Times New Roman"/>
        <charset val="134"/>
      </rPr>
      <t xml:space="preserve">  </t>
    </r>
    <r>
      <rPr>
        <sz val="11"/>
        <color theme="1"/>
        <rFont val="楷体"/>
        <charset val="134"/>
      </rPr>
      <t>丹</t>
    </r>
  </si>
  <si>
    <t>201900502101</t>
  </si>
  <si>
    <r>
      <rPr>
        <sz val="11"/>
        <color theme="1"/>
        <rFont val="楷体"/>
        <charset val="134"/>
      </rPr>
      <t>创城志愿</t>
    </r>
  </si>
  <si>
    <r>
      <rPr>
        <sz val="11"/>
        <color theme="1"/>
        <rFont val="楷体"/>
        <charset val="134"/>
      </rPr>
      <t>邱雯睿</t>
    </r>
  </si>
  <si>
    <t>201800505014</t>
  </si>
  <si>
    <r>
      <rPr>
        <sz val="11"/>
        <color theme="1"/>
        <rFont val="楷体"/>
        <charset val="134"/>
      </rPr>
      <t>食堂防疫</t>
    </r>
  </si>
  <si>
    <r>
      <rPr>
        <sz val="11"/>
        <color theme="1"/>
        <rFont val="楷体"/>
        <charset val="134"/>
      </rPr>
      <t>陆江芸</t>
    </r>
  </si>
  <si>
    <t>201800505011</t>
  </si>
  <si>
    <r>
      <rPr>
        <sz val="11"/>
        <color theme="1"/>
        <rFont val="楷体"/>
        <charset val="134"/>
      </rPr>
      <t>艾纯英</t>
    </r>
  </si>
  <si>
    <t>201900505101</t>
  </si>
  <si>
    <r>
      <rPr>
        <sz val="11"/>
        <color theme="1"/>
        <rFont val="楷体"/>
        <charset val="134"/>
      </rPr>
      <t>外研社省赛</t>
    </r>
  </si>
  <si>
    <r>
      <rPr>
        <sz val="11"/>
        <color theme="1"/>
        <rFont val="楷体"/>
        <charset val="134"/>
      </rPr>
      <t>张珂欣</t>
    </r>
  </si>
  <si>
    <t>20200050101002</t>
  </si>
  <si>
    <r>
      <rPr>
        <sz val="11"/>
        <color theme="1"/>
        <rFont val="楷体"/>
        <charset val="134"/>
      </rPr>
      <t>开学志愿活动</t>
    </r>
  </si>
  <si>
    <r>
      <rPr>
        <sz val="11"/>
        <color theme="1"/>
        <rFont val="楷体"/>
        <charset val="134"/>
      </rPr>
      <t>张晶晶</t>
    </r>
  </si>
  <si>
    <t>201900502121</t>
  </si>
  <si>
    <r>
      <rPr>
        <sz val="11"/>
        <color theme="1"/>
        <rFont val="楷体"/>
        <charset val="134"/>
      </rPr>
      <t>毛</t>
    </r>
    <r>
      <rPr>
        <sz val="11"/>
        <color theme="1"/>
        <rFont val="Times New Roman"/>
        <charset val="134"/>
      </rPr>
      <t xml:space="preserve">  </t>
    </r>
    <r>
      <rPr>
        <sz val="11"/>
        <color theme="1"/>
        <rFont val="楷体"/>
        <charset val="134"/>
      </rPr>
      <t>琪</t>
    </r>
  </si>
  <si>
    <t>201900506112</t>
  </si>
  <si>
    <r>
      <rPr>
        <sz val="11"/>
        <color theme="1"/>
        <rFont val="楷体"/>
        <charset val="134"/>
      </rPr>
      <t>龚</t>
    </r>
    <r>
      <rPr>
        <sz val="11"/>
        <color theme="1"/>
        <rFont val="Times New Roman"/>
        <charset val="134"/>
      </rPr>
      <t xml:space="preserve">  </t>
    </r>
    <r>
      <rPr>
        <sz val="11"/>
        <color theme="1"/>
        <rFont val="楷体"/>
        <charset val="134"/>
      </rPr>
      <t>莉</t>
    </r>
  </si>
  <si>
    <t>201600506015</t>
  </si>
  <si>
    <r>
      <rPr>
        <sz val="11"/>
        <color theme="1"/>
        <rFont val="楷体"/>
        <charset val="134"/>
      </rPr>
      <t>杜杭州</t>
    </r>
  </si>
  <si>
    <t>201800501104</t>
  </si>
  <si>
    <r>
      <rPr>
        <sz val="11"/>
        <color theme="1"/>
        <rFont val="楷体"/>
        <charset val="134"/>
      </rPr>
      <t>单</t>
    </r>
    <r>
      <rPr>
        <sz val="11"/>
        <color theme="1"/>
        <rFont val="Times New Roman"/>
        <charset val="134"/>
      </rPr>
      <t xml:space="preserve">  </t>
    </r>
    <r>
      <rPr>
        <sz val="11"/>
        <color theme="1"/>
        <rFont val="楷体"/>
        <charset val="134"/>
      </rPr>
      <t>楠</t>
    </r>
  </si>
  <si>
    <t>201800504003</t>
  </si>
  <si>
    <r>
      <rPr>
        <sz val="11"/>
        <color theme="1"/>
        <rFont val="楷体"/>
        <charset val="134"/>
      </rPr>
      <t>张杰群</t>
    </r>
  </si>
  <si>
    <t>20200050401015</t>
  </si>
  <si>
    <r>
      <rPr>
        <sz val="11"/>
        <color theme="1"/>
        <rFont val="楷体"/>
        <charset val="134"/>
      </rPr>
      <t>外研社杯省赛</t>
    </r>
  </si>
  <si>
    <r>
      <rPr>
        <sz val="11"/>
        <color theme="1"/>
        <rFont val="楷体"/>
        <charset val="134"/>
      </rPr>
      <t>王晓楠</t>
    </r>
  </si>
  <si>
    <t>20200050401010</t>
  </si>
  <si>
    <r>
      <rPr>
        <sz val="11"/>
        <color theme="1"/>
        <rFont val="楷体"/>
        <charset val="134"/>
      </rPr>
      <t>郑佳荣</t>
    </r>
  </si>
  <si>
    <t>20200050601005</t>
  </si>
  <si>
    <r>
      <rPr>
        <sz val="11"/>
        <color theme="1"/>
        <rFont val="楷体"/>
        <charset val="134"/>
      </rPr>
      <t>卫子墨</t>
    </r>
  </si>
  <si>
    <t>20200050201018</t>
  </si>
  <si>
    <r>
      <rPr>
        <sz val="11"/>
        <color theme="1"/>
        <rFont val="楷体"/>
        <charset val="134"/>
      </rPr>
      <t>周宇霄</t>
    </r>
  </si>
  <si>
    <t>20200050601012</t>
  </si>
  <si>
    <r>
      <rPr>
        <sz val="11"/>
        <color theme="1"/>
        <rFont val="楷体"/>
        <charset val="134"/>
      </rPr>
      <t>胡利平</t>
    </r>
  </si>
  <si>
    <t>20200050401008</t>
  </si>
  <si>
    <r>
      <rPr>
        <sz val="11"/>
        <color theme="1"/>
        <rFont val="楷体"/>
        <charset val="134"/>
      </rPr>
      <t>开学志愿活动活动</t>
    </r>
  </si>
  <si>
    <r>
      <rPr>
        <sz val="11"/>
        <color theme="1"/>
        <rFont val="楷体"/>
        <charset val="134"/>
      </rPr>
      <t>四亚荣</t>
    </r>
  </si>
  <si>
    <t>20200050401009</t>
  </si>
  <si>
    <r>
      <rPr>
        <sz val="11"/>
        <color theme="1"/>
        <rFont val="楷体"/>
        <charset val="134"/>
      </rPr>
      <t>李沅龙</t>
    </r>
  </si>
  <si>
    <t>201800504007</t>
  </si>
  <si>
    <r>
      <rPr>
        <sz val="11"/>
        <color theme="1"/>
        <rFont val="楷体"/>
        <charset val="134"/>
      </rPr>
      <t>郭舒悦</t>
    </r>
  </si>
  <si>
    <t>20200050301011</t>
  </si>
  <si>
    <r>
      <rPr>
        <sz val="11"/>
        <color theme="1"/>
        <rFont val="楷体"/>
        <charset val="134"/>
      </rPr>
      <t>光盘行动志愿活动</t>
    </r>
  </si>
  <si>
    <r>
      <rPr>
        <sz val="11"/>
        <color theme="1"/>
        <rFont val="楷体"/>
        <charset val="134"/>
      </rPr>
      <t>张阿静</t>
    </r>
  </si>
  <si>
    <t>20200050501016</t>
  </si>
  <si>
    <r>
      <rPr>
        <sz val="11"/>
        <color theme="1"/>
        <rFont val="楷体"/>
        <charset val="134"/>
      </rPr>
      <t>张淼艳</t>
    </r>
  </si>
  <si>
    <t>201800503023</t>
  </si>
  <si>
    <r>
      <rPr>
        <sz val="11"/>
        <color theme="1"/>
        <rFont val="楷体"/>
        <charset val="134"/>
      </rPr>
      <t>太原南站志愿活动</t>
    </r>
  </si>
  <si>
    <r>
      <rPr>
        <sz val="11"/>
        <color theme="1"/>
        <rFont val="楷体"/>
        <charset val="134"/>
      </rPr>
      <t>陈易萧</t>
    </r>
  </si>
  <si>
    <t>20200050601018</t>
  </si>
  <si>
    <r>
      <rPr>
        <sz val="11"/>
        <color theme="1"/>
        <rFont val="楷体"/>
        <charset val="134"/>
      </rPr>
      <t>外研社校赛＋省赛</t>
    </r>
  </si>
  <si>
    <r>
      <rPr>
        <sz val="11"/>
        <color theme="1"/>
        <rFont val="楷体"/>
        <charset val="134"/>
      </rPr>
      <t>景格格</t>
    </r>
  </si>
  <si>
    <t>20200050601015</t>
  </si>
  <si>
    <r>
      <rPr>
        <sz val="11"/>
        <color theme="1"/>
        <rFont val="楷体"/>
        <charset val="134"/>
      </rPr>
      <t>外研社校赛</t>
    </r>
    <r>
      <rPr>
        <sz val="11"/>
        <color theme="1"/>
        <rFont val="Times New Roman"/>
        <charset val="134"/>
      </rPr>
      <t>+</t>
    </r>
    <r>
      <rPr>
        <sz val="11"/>
        <color theme="1"/>
        <rFont val="楷体"/>
        <charset val="134"/>
      </rPr>
      <t>省赛</t>
    </r>
  </si>
  <si>
    <r>
      <rPr>
        <sz val="11"/>
        <color theme="1"/>
        <rFont val="楷体"/>
        <charset val="134"/>
      </rPr>
      <t>李文宣</t>
    </r>
  </si>
  <si>
    <t>20200050101005</t>
  </si>
  <si>
    <r>
      <rPr>
        <sz val="11"/>
        <color theme="1"/>
        <rFont val="楷体"/>
        <charset val="134"/>
      </rPr>
      <t>关志洲</t>
    </r>
  </si>
  <si>
    <t>20200050102004</t>
  </si>
  <si>
    <r>
      <rPr>
        <sz val="11"/>
        <color theme="1"/>
        <rFont val="楷体"/>
        <charset val="134"/>
      </rPr>
      <t>外研社国才杯省赛</t>
    </r>
  </si>
  <si>
    <r>
      <rPr>
        <sz val="11"/>
        <color theme="1"/>
        <rFont val="楷体"/>
        <charset val="134"/>
      </rPr>
      <t>张文煊</t>
    </r>
  </si>
  <si>
    <t>201900506123</t>
  </si>
  <si>
    <r>
      <rPr>
        <sz val="11"/>
        <color theme="1"/>
        <rFont val="楷体"/>
        <charset val="134"/>
      </rPr>
      <t>孙</t>
    </r>
    <r>
      <rPr>
        <sz val="11"/>
        <color theme="1"/>
        <rFont val="Times New Roman"/>
        <charset val="134"/>
      </rPr>
      <t xml:space="preserve">  </t>
    </r>
    <r>
      <rPr>
        <sz val="11"/>
        <color theme="1"/>
        <rFont val="楷体"/>
        <charset val="134"/>
      </rPr>
      <t>醒</t>
    </r>
  </si>
  <si>
    <t>201800501218</t>
  </si>
  <si>
    <r>
      <rPr>
        <sz val="11"/>
        <color theme="1"/>
        <rFont val="楷体"/>
        <charset val="134"/>
      </rPr>
      <t>食堂疫情防控志愿</t>
    </r>
  </si>
  <si>
    <r>
      <rPr>
        <sz val="11"/>
        <color theme="1"/>
        <rFont val="楷体"/>
        <charset val="134"/>
      </rPr>
      <t>陈佳玉</t>
    </r>
  </si>
  <si>
    <t>201900501201</t>
  </si>
  <si>
    <r>
      <rPr>
        <sz val="11"/>
        <color theme="1"/>
        <rFont val="楷体"/>
        <charset val="134"/>
      </rPr>
      <t>开学报道志愿活动</t>
    </r>
  </si>
  <si>
    <r>
      <rPr>
        <sz val="11"/>
        <color theme="1"/>
        <rFont val="楷体"/>
        <charset val="134"/>
      </rPr>
      <t>张靖敏</t>
    </r>
  </si>
  <si>
    <t>201800504019</t>
  </si>
  <si>
    <r>
      <rPr>
        <sz val="11"/>
        <color theme="1"/>
        <rFont val="楷体"/>
        <charset val="134"/>
      </rPr>
      <t>防疫志愿</t>
    </r>
    <r>
      <rPr>
        <sz val="11"/>
        <color theme="1"/>
        <rFont val="Times New Roman"/>
        <charset val="134"/>
      </rPr>
      <t>+</t>
    </r>
    <r>
      <rPr>
        <sz val="11"/>
        <color theme="1"/>
        <rFont val="楷体"/>
        <charset val="134"/>
      </rPr>
      <t>创城志愿</t>
    </r>
  </si>
  <si>
    <r>
      <rPr>
        <sz val="11"/>
        <color theme="1"/>
        <rFont val="楷体"/>
        <charset val="134"/>
      </rPr>
      <t>王淑蕾</t>
    </r>
  </si>
  <si>
    <t>201900505120</t>
  </si>
  <si>
    <r>
      <rPr>
        <sz val="11"/>
        <color theme="1"/>
        <rFont val="楷体"/>
        <charset val="134"/>
      </rPr>
      <t>创城志愿＋防艾志愿</t>
    </r>
  </si>
  <si>
    <r>
      <rPr>
        <sz val="11"/>
        <color theme="1"/>
        <rFont val="楷体"/>
        <charset val="134"/>
      </rPr>
      <t>雷飞燕</t>
    </r>
  </si>
  <si>
    <t>20200050401018</t>
  </si>
  <si>
    <r>
      <rPr>
        <sz val="11"/>
        <color theme="1"/>
        <rFont val="楷体"/>
        <charset val="134"/>
      </rPr>
      <t>山西大学外研社省赛</t>
    </r>
  </si>
  <si>
    <r>
      <rPr>
        <sz val="11"/>
        <color theme="1"/>
        <rFont val="楷体"/>
        <charset val="134"/>
      </rPr>
      <t>陈婧婧</t>
    </r>
  </si>
  <si>
    <t>201900502102</t>
  </si>
  <si>
    <r>
      <rPr>
        <sz val="11"/>
        <color theme="1"/>
        <rFont val="楷体"/>
        <charset val="134"/>
      </rPr>
      <t>山西大学外研社校赛</t>
    </r>
  </si>
  <si>
    <r>
      <rPr>
        <sz val="11"/>
        <color theme="1"/>
        <rFont val="楷体"/>
        <charset val="134"/>
      </rPr>
      <t>彭</t>
    </r>
    <r>
      <rPr>
        <sz val="11"/>
        <color theme="1"/>
        <rFont val="Times New Roman"/>
        <charset val="134"/>
      </rPr>
      <t xml:space="preserve">  </t>
    </r>
    <r>
      <rPr>
        <sz val="11"/>
        <color theme="1"/>
        <rFont val="楷体"/>
        <charset val="134"/>
      </rPr>
      <t>宇</t>
    </r>
  </si>
  <si>
    <t>201800501113</t>
  </si>
  <si>
    <r>
      <rPr>
        <sz val="11"/>
        <color theme="1"/>
        <rFont val="楷体"/>
        <charset val="134"/>
      </rPr>
      <t>山西大学餐厅疫情防控</t>
    </r>
  </si>
  <si>
    <r>
      <rPr>
        <sz val="11"/>
        <color theme="1"/>
        <rFont val="楷体"/>
        <charset val="134"/>
      </rPr>
      <t>卢柳洁</t>
    </r>
  </si>
  <si>
    <t>201800501111</t>
  </si>
  <si>
    <r>
      <rPr>
        <sz val="11"/>
        <color theme="1"/>
        <rFont val="楷体"/>
        <charset val="134"/>
      </rPr>
      <t>吴泓余</t>
    </r>
  </si>
  <si>
    <t>201800501120</t>
  </si>
  <si>
    <r>
      <rPr>
        <sz val="11"/>
        <color theme="1"/>
        <rFont val="楷体"/>
        <charset val="134"/>
      </rPr>
      <t>国逸辰</t>
    </r>
  </si>
  <si>
    <t>201800501205</t>
  </si>
  <si>
    <r>
      <rPr>
        <sz val="11"/>
        <color theme="1"/>
        <rFont val="楷体"/>
        <charset val="134"/>
      </rPr>
      <t>向伟倩</t>
    </r>
  </si>
  <si>
    <t>20200050501019</t>
  </si>
  <si>
    <r>
      <rPr>
        <sz val="11"/>
        <color theme="1"/>
        <rFont val="楷体"/>
        <charset val="134"/>
      </rPr>
      <t>赵润远</t>
    </r>
  </si>
  <si>
    <t>201900504124</t>
  </si>
  <si>
    <t>201801508047</t>
  </si>
  <si>
    <r>
      <rPr>
        <sz val="11"/>
        <color theme="1"/>
        <rFont val="楷体"/>
        <charset val="134"/>
      </rPr>
      <t>曹逸飞</t>
    </r>
  </si>
  <si>
    <t>201800501101</t>
  </si>
  <si>
    <r>
      <rPr>
        <sz val="11"/>
        <color theme="1"/>
        <rFont val="楷体"/>
        <charset val="134"/>
      </rPr>
      <t>防艾志愿活动</t>
    </r>
    <r>
      <rPr>
        <sz val="11"/>
        <color theme="1"/>
        <rFont val="Times New Roman"/>
        <charset val="134"/>
      </rPr>
      <t>+</t>
    </r>
    <r>
      <rPr>
        <sz val="11"/>
        <color theme="1"/>
        <rFont val="楷体"/>
        <charset val="134"/>
      </rPr>
      <t>二青会</t>
    </r>
  </si>
  <si>
    <r>
      <rPr>
        <sz val="11"/>
        <color theme="1"/>
        <rFont val="楷体"/>
        <charset val="134"/>
      </rPr>
      <t>杨欣宇</t>
    </r>
  </si>
  <si>
    <t>201800501222</t>
  </si>
  <si>
    <r>
      <rPr>
        <sz val="11"/>
        <color theme="1"/>
        <rFont val="楷体"/>
        <charset val="134"/>
      </rPr>
      <t>平遥国际电影展志愿活动</t>
    </r>
  </si>
  <si>
    <r>
      <rPr>
        <sz val="11"/>
        <color theme="1"/>
        <rFont val="楷体"/>
        <charset val="134"/>
      </rPr>
      <t>肖尔高</t>
    </r>
  </si>
  <si>
    <t>201800503016</t>
  </si>
  <si>
    <r>
      <rPr>
        <sz val="11"/>
        <color theme="1"/>
        <rFont val="楷体"/>
        <charset val="134"/>
      </rPr>
      <t>创城志愿</t>
    </r>
    <r>
      <rPr>
        <sz val="11"/>
        <color theme="1"/>
        <rFont val="Times New Roman"/>
        <charset val="134"/>
      </rPr>
      <t>+</t>
    </r>
    <r>
      <rPr>
        <sz val="11"/>
        <color theme="1"/>
        <rFont val="楷体"/>
        <charset val="134"/>
      </rPr>
      <t>食堂疫情防控</t>
    </r>
  </si>
  <si>
    <r>
      <rPr>
        <sz val="11"/>
        <color theme="1"/>
        <rFont val="楷体"/>
        <charset val="134"/>
      </rPr>
      <t>萧苑蓉</t>
    </r>
  </si>
  <si>
    <t>201800503015</t>
  </si>
  <si>
    <r>
      <rPr>
        <sz val="11"/>
        <color theme="1"/>
        <rFont val="楷体"/>
        <charset val="134"/>
      </rPr>
      <t>于何彦悦</t>
    </r>
  </si>
  <si>
    <t>20200050501015</t>
  </si>
  <si>
    <r>
      <rPr>
        <sz val="11"/>
        <color theme="1"/>
        <rFont val="楷体"/>
        <charset val="134"/>
      </rPr>
      <t>王馨婕</t>
    </r>
  </si>
  <si>
    <t>201900505121</t>
  </si>
  <si>
    <r>
      <rPr>
        <sz val="11"/>
        <color theme="1"/>
        <rFont val="楷体"/>
        <charset val="134"/>
      </rPr>
      <t>高洁如</t>
    </r>
  </si>
  <si>
    <t>201900505105</t>
  </si>
  <si>
    <r>
      <rPr>
        <sz val="11"/>
        <color theme="1"/>
        <rFont val="楷体"/>
        <charset val="134"/>
      </rPr>
      <t>戴</t>
    </r>
    <r>
      <rPr>
        <sz val="11"/>
        <color theme="1"/>
        <rFont val="Times New Roman"/>
        <charset val="134"/>
      </rPr>
      <t xml:space="preserve">  </t>
    </r>
    <r>
      <rPr>
        <sz val="11"/>
        <color theme="1"/>
        <rFont val="楷体"/>
        <charset val="134"/>
      </rPr>
      <t>炜</t>
    </r>
  </si>
  <si>
    <t>201800505002</t>
  </si>
  <si>
    <r>
      <rPr>
        <sz val="11"/>
        <color theme="1"/>
        <rFont val="楷体"/>
        <charset val="134"/>
      </rPr>
      <t>赵俐娟</t>
    </r>
  </si>
  <si>
    <t>201800505023</t>
  </si>
  <si>
    <r>
      <rPr>
        <sz val="11"/>
        <color theme="1"/>
        <rFont val="楷体"/>
        <charset val="134"/>
      </rPr>
      <t>郜</t>
    </r>
    <r>
      <rPr>
        <sz val="11"/>
        <color theme="1"/>
        <rFont val="Times New Roman"/>
        <charset val="134"/>
      </rPr>
      <t xml:space="preserve">  </t>
    </r>
    <r>
      <rPr>
        <sz val="11"/>
        <color theme="1"/>
        <rFont val="楷体"/>
        <charset val="134"/>
      </rPr>
      <t>茜</t>
    </r>
  </si>
  <si>
    <t>201700502003</t>
  </si>
  <si>
    <r>
      <rPr>
        <sz val="11"/>
        <color theme="1"/>
        <rFont val="楷体"/>
        <charset val="134"/>
      </rPr>
      <t>赵</t>
    </r>
    <r>
      <rPr>
        <sz val="11"/>
        <color theme="1"/>
        <rFont val="Times New Roman"/>
        <charset val="134"/>
      </rPr>
      <t xml:space="preserve">  </t>
    </r>
    <r>
      <rPr>
        <sz val="11"/>
        <color theme="1"/>
        <rFont val="楷体"/>
        <charset val="134"/>
      </rPr>
      <t>阳</t>
    </r>
  </si>
  <si>
    <t>201800501126</t>
  </si>
  <si>
    <r>
      <rPr>
        <sz val="11"/>
        <color theme="1"/>
        <rFont val="楷体"/>
        <charset val="134"/>
      </rPr>
      <t>邱琬瑜</t>
    </r>
  </si>
  <si>
    <t>201800504011</t>
  </si>
  <si>
    <r>
      <rPr>
        <sz val="11"/>
        <color theme="1"/>
        <rFont val="楷体"/>
        <charset val="134"/>
      </rPr>
      <t>李晓雪</t>
    </r>
  </si>
  <si>
    <t>20200050601008</t>
  </si>
  <si>
    <r>
      <rPr>
        <sz val="11"/>
        <color theme="1"/>
        <rFont val="楷体"/>
        <charset val="134"/>
      </rPr>
      <t>外研社校赛，外研社省赛</t>
    </r>
  </si>
  <si>
    <r>
      <rPr>
        <sz val="11"/>
        <color theme="1"/>
        <rFont val="楷体"/>
        <charset val="134"/>
      </rPr>
      <t>杨蕊光</t>
    </r>
  </si>
  <si>
    <t>201900502119</t>
  </si>
  <si>
    <r>
      <rPr>
        <sz val="11"/>
        <color theme="1"/>
        <rFont val="楷体"/>
        <charset val="134"/>
      </rPr>
      <t>外研社</t>
    </r>
    <r>
      <rPr>
        <sz val="11"/>
        <color theme="1"/>
        <rFont val="Times New Roman"/>
        <charset val="134"/>
      </rPr>
      <t>•</t>
    </r>
    <r>
      <rPr>
        <sz val="11"/>
        <color theme="1"/>
        <rFont val="楷体"/>
        <charset val="134"/>
      </rPr>
      <t>国才杯山西省复赛</t>
    </r>
  </si>
  <si>
    <r>
      <rPr>
        <sz val="11"/>
        <color theme="1"/>
        <rFont val="楷体"/>
        <charset val="134"/>
      </rPr>
      <t>周思齐</t>
    </r>
  </si>
  <si>
    <t>20200050501020</t>
  </si>
  <si>
    <r>
      <rPr>
        <sz val="11"/>
        <color theme="1"/>
        <rFont val="楷体"/>
        <charset val="134"/>
      </rPr>
      <t>光盘行动志愿</t>
    </r>
    <r>
      <rPr>
        <sz val="11"/>
        <color theme="1"/>
        <rFont val="Times New Roman"/>
        <charset val="134"/>
      </rPr>
      <t>+</t>
    </r>
    <r>
      <rPr>
        <sz val="11"/>
        <color theme="1"/>
        <rFont val="楷体"/>
        <charset val="134"/>
      </rPr>
      <t>餐厅防疫志愿</t>
    </r>
  </si>
  <si>
    <r>
      <rPr>
        <sz val="11"/>
        <color theme="1"/>
        <rFont val="楷体"/>
        <charset val="134"/>
      </rPr>
      <t>孟晓晗</t>
    </r>
  </si>
  <si>
    <t>201800505012</t>
  </si>
  <si>
    <r>
      <rPr>
        <sz val="11"/>
        <color theme="1"/>
        <rFont val="楷体"/>
        <charset val="134"/>
      </rPr>
      <t>山西大学校史馆、姚艺馆参观</t>
    </r>
  </si>
  <si>
    <r>
      <rPr>
        <sz val="11"/>
        <color theme="1"/>
        <rFont val="楷体"/>
        <charset val="134"/>
      </rPr>
      <t>于倩倩</t>
    </r>
  </si>
  <si>
    <t>201800503022</t>
  </si>
  <si>
    <r>
      <rPr>
        <sz val="11"/>
        <color theme="1"/>
        <rFont val="楷体"/>
        <charset val="134"/>
      </rPr>
      <t>赵</t>
    </r>
    <r>
      <rPr>
        <sz val="11"/>
        <color theme="1"/>
        <rFont val="Times New Roman"/>
        <charset val="134"/>
      </rPr>
      <t xml:space="preserve">  </t>
    </r>
    <r>
      <rPr>
        <sz val="11"/>
        <color theme="1"/>
        <rFont val="楷体"/>
        <charset val="134"/>
      </rPr>
      <t>薇</t>
    </r>
  </si>
  <si>
    <t>201800503025</t>
  </si>
  <si>
    <r>
      <rPr>
        <sz val="11"/>
        <color theme="1"/>
        <rFont val="楷体"/>
        <charset val="134"/>
      </rPr>
      <t>王樱蓉</t>
    </r>
  </si>
  <si>
    <t>201800503014</t>
  </si>
  <si>
    <r>
      <rPr>
        <sz val="11"/>
        <color theme="1"/>
        <rFont val="楷体"/>
        <charset val="134"/>
      </rPr>
      <t>杨雪慧</t>
    </r>
  </si>
  <si>
    <t>201800503021</t>
  </si>
  <si>
    <r>
      <rPr>
        <sz val="11"/>
        <color theme="1"/>
        <rFont val="楷体"/>
        <charset val="134"/>
      </rPr>
      <t>邓奥妮</t>
    </r>
  </si>
  <si>
    <t>201800501102</t>
  </si>
  <si>
    <r>
      <rPr>
        <sz val="11"/>
        <color theme="1"/>
        <rFont val="楷体"/>
        <charset val="134"/>
      </rPr>
      <t>餐厅防疫志愿活动</t>
    </r>
    <r>
      <rPr>
        <sz val="11"/>
        <color theme="1"/>
        <rFont val="Times New Roman"/>
        <charset val="134"/>
      </rPr>
      <t>+</t>
    </r>
    <r>
      <rPr>
        <sz val="11"/>
        <color theme="1"/>
        <rFont val="楷体"/>
        <charset val="134"/>
      </rPr>
      <t>创城志愿活动</t>
    </r>
  </si>
  <si>
    <r>
      <rPr>
        <sz val="11"/>
        <color theme="1"/>
        <rFont val="楷体"/>
        <charset val="134"/>
      </rPr>
      <t>岳兆慧</t>
    </r>
  </si>
  <si>
    <t>201900505126</t>
  </si>
  <si>
    <r>
      <rPr>
        <sz val="11"/>
        <color theme="1"/>
        <rFont val="楷体"/>
        <charset val="134"/>
      </rPr>
      <t>李泓娴</t>
    </r>
  </si>
  <si>
    <t>201900505114</t>
  </si>
  <si>
    <r>
      <rPr>
        <sz val="11"/>
        <color theme="1"/>
        <rFont val="楷体"/>
        <charset val="134"/>
      </rPr>
      <t>餐厅防疫志愿活动＋创城志愿活动</t>
    </r>
  </si>
  <si>
    <r>
      <rPr>
        <sz val="11"/>
        <color theme="1"/>
        <rFont val="楷体"/>
        <charset val="134"/>
      </rPr>
      <t>刘</t>
    </r>
    <r>
      <rPr>
        <sz val="11"/>
        <color theme="1"/>
        <rFont val="Times New Roman"/>
        <charset val="134"/>
      </rPr>
      <t xml:space="preserve">  </t>
    </r>
    <r>
      <rPr>
        <sz val="11"/>
        <color theme="1"/>
        <rFont val="楷体"/>
        <charset val="134"/>
      </rPr>
      <t>宇</t>
    </r>
  </si>
  <si>
    <t>201900505115</t>
  </si>
  <si>
    <r>
      <rPr>
        <sz val="11"/>
        <color theme="1"/>
        <rFont val="楷体"/>
        <charset val="134"/>
      </rPr>
      <t>王佳茜</t>
    </r>
  </si>
  <si>
    <t>201900505118</t>
  </si>
  <si>
    <r>
      <rPr>
        <sz val="11"/>
        <color theme="1"/>
        <rFont val="楷体"/>
        <charset val="134"/>
      </rPr>
      <t>李</t>
    </r>
    <r>
      <rPr>
        <sz val="11"/>
        <color theme="1"/>
        <rFont val="Times New Roman"/>
        <charset val="134"/>
      </rPr>
      <t xml:space="preserve">  </t>
    </r>
    <r>
      <rPr>
        <sz val="11"/>
        <color theme="1"/>
        <rFont val="楷体"/>
        <charset val="134"/>
      </rPr>
      <t>芸</t>
    </r>
  </si>
  <si>
    <t>201900505113</t>
  </si>
  <si>
    <r>
      <rPr>
        <sz val="11"/>
        <color theme="1"/>
        <rFont val="楷体"/>
        <charset val="134"/>
      </rPr>
      <t>郑燕芳</t>
    </r>
  </si>
  <si>
    <t>20200050301006</t>
  </si>
  <si>
    <r>
      <rPr>
        <sz val="11"/>
        <color theme="1"/>
        <rFont val="楷体"/>
        <charset val="134"/>
      </rPr>
      <t>防艾志愿活动＋光盘行动＋家属楼</t>
    </r>
  </si>
  <si>
    <r>
      <rPr>
        <sz val="11"/>
        <color theme="1"/>
        <rFont val="楷体"/>
        <charset val="134"/>
      </rPr>
      <t>樊雨杰</t>
    </r>
  </si>
  <si>
    <t>20200050401012</t>
  </si>
  <si>
    <r>
      <rPr>
        <sz val="11"/>
        <color theme="1"/>
        <rFont val="楷体"/>
        <charset val="134"/>
      </rPr>
      <t>开学志愿活动活动，防艾知识巡讲</t>
    </r>
  </si>
  <si>
    <r>
      <rPr>
        <sz val="11"/>
        <color theme="1"/>
        <rFont val="楷体"/>
        <charset val="134"/>
      </rPr>
      <t>张智华</t>
    </r>
  </si>
  <si>
    <t>201900501123</t>
  </si>
  <si>
    <r>
      <rPr>
        <sz val="11"/>
        <color theme="1"/>
        <rFont val="楷体"/>
        <charset val="134"/>
      </rPr>
      <t>食堂防疫</t>
    </r>
    <r>
      <rPr>
        <sz val="11"/>
        <color theme="1"/>
        <rFont val="Times New Roman"/>
        <charset val="134"/>
      </rPr>
      <t>+</t>
    </r>
    <r>
      <rPr>
        <sz val="11"/>
        <color theme="1"/>
        <rFont val="楷体"/>
        <charset val="134"/>
      </rPr>
      <t>光盘行动</t>
    </r>
    <r>
      <rPr>
        <sz val="11"/>
        <color theme="1"/>
        <rFont val="Times New Roman"/>
        <charset val="134"/>
      </rPr>
      <t>+</t>
    </r>
    <r>
      <rPr>
        <sz val="11"/>
        <color theme="1"/>
        <rFont val="楷体"/>
        <charset val="134"/>
      </rPr>
      <t>外研社省赛</t>
    </r>
  </si>
  <si>
    <r>
      <rPr>
        <sz val="11"/>
        <color theme="1"/>
        <rFont val="楷体"/>
        <charset val="134"/>
      </rPr>
      <t>王</t>
    </r>
    <r>
      <rPr>
        <sz val="11"/>
        <color theme="1"/>
        <rFont val="Times New Roman"/>
        <charset val="134"/>
      </rPr>
      <t xml:space="preserve">  </t>
    </r>
    <r>
      <rPr>
        <sz val="11"/>
        <color theme="1"/>
        <rFont val="楷体"/>
        <charset val="134"/>
      </rPr>
      <t>琳</t>
    </r>
  </si>
  <si>
    <t>20200050501014</t>
  </si>
  <si>
    <r>
      <rPr>
        <sz val="11"/>
        <color theme="1"/>
        <rFont val="楷体"/>
        <charset val="134"/>
      </rPr>
      <t>山西大学餐厅疫情防控</t>
    </r>
    <r>
      <rPr>
        <sz val="11"/>
        <color theme="1"/>
        <rFont val="Times New Roman"/>
        <charset val="134"/>
      </rPr>
      <t>+</t>
    </r>
    <r>
      <rPr>
        <sz val="11"/>
        <color theme="1"/>
        <rFont val="楷体"/>
        <charset val="134"/>
      </rPr>
      <t>光盘行动</t>
    </r>
  </si>
  <si>
    <r>
      <rPr>
        <sz val="11"/>
        <color theme="1"/>
        <rFont val="楷体"/>
        <charset val="134"/>
      </rPr>
      <t>马景彬</t>
    </r>
  </si>
  <si>
    <t>20200050401006</t>
  </si>
  <si>
    <r>
      <rPr>
        <sz val="11"/>
        <color theme="1"/>
        <rFont val="楷体"/>
        <charset val="134"/>
      </rPr>
      <t>外研社杯省赛＋开学报道志愿活动</t>
    </r>
  </si>
  <si>
    <r>
      <rPr>
        <sz val="11"/>
        <color theme="1"/>
        <rFont val="楷体"/>
        <charset val="134"/>
      </rPr>
      <t>杨家丽</t>
    </r>
  </si>
  <si>
    <t>201800501123</t>
  </si>
  <si>
    <r>
      <rPr>
        <sz val="11"/>
        <color theme="1"/>
        <rFont val="楷体"/>
        <charset val="134"/>
      </rPr>
      <t>山西大学餐厅疫情防控</t>
    </r>
    <r>
      <rPr>
        <sz val="11"/>
        <color theme="1"/>
        <rFont val="Times New Roman"/>
        <charset val="134"/>
      </rPr>
      <t>+</t>
    </r>
    <r>
      <rPr>
        <sz val="11"/>
        <color theme="1"/>
        <rFont val="楷体"/>
        <charset val="134"/>
      </rPr>
      <t>创城志愿</t>
    </r>
  </si>
  <si>
    <r>
      <rPr>
        <sz val="11"/>
        <color theme="1"/>
        <rFont val="楷体"/>
        <charset val="134"/>
      </rPr>
      <t>刘慧敏</t>
    </r>
  </si>
  <si>
    <t>201900501115</t>
  </si>
  <si>
    <r>
      <rPr>
        <sz val="11"/>
        <color theme="1"/>
        <rFont val="楷体"/>
        <charset val="134"/>
      </rPr>
      <t>山西大学餐厅疫情防控＋光盘行动</t>
    </r>
  </si>
  <si>
    <r>
      <rPr>
        <sz val="11"/>
        <color theme="1"/>
        <rFont val="楷体"/>
        <charset val="134"/>
      </rPr>
      <t>王琳琳</t>
    </r>
  </si>
  <si>
    <t>20200050401007</t>
  </si>
  <si>
    <r>
      <rPr>
        <sz val="11"/>
        <color theme="1"/>
        <rFont val="楷体"/>
        <charset val="134"/>
      </rPr>
      <t>山西大学外国语学校翻译</t>
    </r>
    <r>
      <rPr>
        <sz val="11"/>
        <color theme="1"/>
        <rFont val="Times New Roman"/>
        <charset val="134"/>
      </rPr>
      <t>/</t>
    </r>
    <r>
      <rPr>
        <sz val="11"/>
        <color theme="1"/>
        <rFont val="楷体"/>
        <charset val="134"/>
      </rPr>
      <t>英语朗读</t>
    </r>
  </si>
  <si>
    <r>
      <rPr>
        <sz val="11"/>
        <color theme="1"/>
        <rFont val="楷体"/>
        <charset val="134"/>
      </rPr>
      <t>樊娅男</t>
    </r>
  </si>
  <si>
    <t>201800505004</t>
  </si>
  <si>
    <r>
      <rPr>
        <sz val="11"/>
        <color theme="1"/>
        <rFont val="楷体"/>
        <charset val="134"/>
      </rPr>
      <t>魏</t>
    </r>
    <r>
      <rPr>
        <sz val="11"/>
        <color theme="1"/>
        <rFont val="Times New Roman"/>
        <charset val="134"/>
      </rPr>
      <t xml:space="preserve">  </t>
    </r>
    <r>
      <rPr>
        <sz val="11"/>
        <color theme="1"/>
        <rFont val="楷体"/>
        <charset val="134"/>
      </rPr>
      <t>琦</t>
    </r>
  </si>
  <si>
    <t>201800506019</t>
  </si>
  <si>
    <r>
      <rPr>
        <sz val="11"/>
        <color theme="1"/>
        <rFont val="楷体"/>
        <charset val="134"/>
      </rPr>
      <t>山西心予康复园关爱自闭症儿童活动</t>
    </r>
  </si>
  <si>
    <r>
      <rPr>
        <sz val="11"/>
        <color theme="1"/>
        <rFont val="楷体"/>
        <charset val="134"/>
      </rPr>
      <t>李</t>
    </r>
    <r>
      <rPr>
        <sz val="11"/>
        <color theme="1"/>
        <rFont val="Times New Roman"/>
        <charset val="134"/>
      </rPr>
      <t xml:space="preserve">  </t>
    </r>
    <r>
      <rPr>
        <sz val="11"/>
        <color theme="1"/>
        <rFont val="楷体"/>
        <charset val="134"/>
      </rPr>
      <t>茜</t>
    </r>
  </si>
  <si>
    <t>20200050501018</t>
  </si>
  <si>
    <r>
      <rPr>
        <sz val="11"/>
        <color theme="1"/>
        <rFont val="楷体"/>
        <charset val="134"/>
      </rPr>
      <t>餐厅防疫志愿＋善行</t>
    </r>
    <r>
      <rPr>
        <sz val="11"/>
        <color theme="1"/>
        <rFont val="Times New Roman"/>
        <charset val="134"/>
      </rPr>
      <t>100·</t>
    </r>
    <r>
      <rPr>
        <sz val="11"/>
        <color theme="1"/>
        <rFont val="楷体"/>
        <charset val="134"/>
      </rPr>
      <t>义卖活动</t>
    </r>
  </si>
  <si>
    <r>
      <rPr>
        <sz val="11"/>
        <color theme="1"/>
        <rFont val="楷体"/>
        <charset val="134"/>
      </rPr>
      <t>陈春莲</t>
    </r>
  </si>
  <si>
    <t>201800503001</t>
  </si>
  <si>
    <r>
      <rPr>
        <sz val="11"/>
        <color theme="1"/>
        <rFont val="楷体"/>
        <charset val="134"/>
      </rPr>
      <t>防艾志愿活动</t>
    </r>
    <r>
      <rPr>
        <sz val="11"/>
        <color theme="1"/>
        <rFont val="Times New Roman"/>
        <charset val="134"/>
      </rPr>
      <t>+</t>
    </r>
    <r>
      <rPr>
        <sz val="11"/>
        <color theme="1"/>
        <rFont val="楷体"/>
        <charset val="134"/>
      </rPr>
      <t>创城志愿</t>
    </r>
    <r>
      <rPr>
        <sz val="11"/>
        <color theme="1"/>
        <rFont val="Times New Roman"/>
        <charset val="134"/>
      </rPr>
      <t>+</t>
    </r>
    <r>
      <rPr>
        <sz val="11"/>
        <color theme="1"/>
        <rFont val="楷体"/>
        <charset val="134"/>
      </rPr>
      <t>食堂疫情防控</t>
    </r>
  </si>
  <si>
    <r>
      <rPr>
        <sz val="11"/>
        <color theme="1"/>
        <rFont val="楷体"/>
        <charset val="134"/>
      </rPr>
      <t>徐嘉宁</t>
    </r>
  </si>
  <si>
    <t>201800503018</t>
  </si>
  <si>
    <r>
      <rPr>
        <sz val="11"/>
        <color theme="1"/>
        <rFont val="楷体"/>
        <charset val="134"/>
      </rPr>
      <t>赵瑞洁</t>
    </r>
  </si>
  <si>
    <t>201900501225</t>
  </si>
  <si>
    <r>
      <rPr>
        <sz val="11"/>
        <color theme="1"/>
        <rFont val="楷体"/>
        <charset val="134"/>
      </rPr>
      <t>外研社校赛和外研社</t>
    </r>
    <r>
      <rPr>
        <sz val="11"/>
        <color theme="1"/>
        <rFont val="Times New Roman"/>
        <charset val="134"/>
      </rPr>
      <t>•</t>
    </r>
    <r>
      <rPr>
        <sz val="11"/>
        <color theme="1"/>
        <rFont val="楷体"/>
        <charset val="134"/>
      </rPr>
      <t>国才杯山西省复赛</t>
    </r>
  </si>
  <si>
    <r>
      <rPr>
        <sz val="11"/>
        <color theme="1"/>
        <rFont val="楷体"/>
        <charset val="134"/>
      </rPr>
      <t>应</t>
    </r>
    <r>
      <rPr>
        <sz val="11"/>
        <color theme="1"/>
        <rFont val="Times New Roman"/>
        <charset val="134"/>
      </rPr>
      <t xml:space="preserve">  </t>
    </r>
    <r>
      <rPr>
        <sz val="11"/>
        <color theme="1"/>
        <rFont val="楷体"/>
        <charset val="134"/>
      </rPr>
      <t>越</t>
    </r>
  </si>
  <si>
    <t>201800505020</t>
  </si>
  <si>
    <r>
      <rPr>
        <sz val="11"/>
        <color theme="1"/>
        <rFont val="楷体"/>
        <charset val="134"/>
      </rPr>
      <t>山西大学餐厅防疫志愿活动、防艾志愿活动</t>
    </r>
  </si>
  <si>
    <r>
      <rPr>
        <sz val="11"/>
        <color theme="1"/>
        <rFont val="楷体"/>
        <charset val="134"/>
      </rPr>
      <t>霍亦嘉</t>
    </r>
  </si>
  <si>
    <t>201900502107</t>
  </si>
  <si>
    <r>
      <rPr>
        <sz val="11"/>
        <color theme="1"/>
        <rFont val="楷体"/>
        <charset val="134"/>
      </rPr>
      <t>创城志愿活动</t>
    </r>
    <r>
      <rPr>
        <sz val="11"/>
        <color theme="1"/>
        <rFont val="Times New Roman"/>
        <charset val="134"/>
      </rPr>
      <t>+</t>
    </r>
    <r>
      <rPr>
        <sz val="11"/>
        <color theme="1"/>
        <rFont val="楷体"/>
        <charset val="134"/>
      </rPr>
      <t>欢喜岭小区疫情防控志愿服务</t>
    </r>
  </si>
  <si>
    <r>
      <rPr>
        <sz val="11"/>
        <color theme="1"/>
        <rFont val="楷体"/>
        <charset val="134"/>
      </rPr>
      <t>马梓雯</t>
    </r>
  </si>
  <si>
    <t>20200050101015</t>
  </si>
  <si>
    <r>
      <rPr>
        <sz val="11"/>
        <color theme="1"/>
        <rFont val="楷体"/>
        <charset val="134"/>
      </rPr>
      <t>防疫志愿</t>
    </r>
    <r>
      <rPr>
        <sz val="11"/>
        <color theme="1"/>
        <rFont val="Times New Roman"/>
        <charset val="134"/>
      </rPr>
      <t>+</t>
    </r>
    <r>
      <rPr>
        <sz val="11"/>
        <color theme="1"/>
        <rFont val="楷体"/>
        <charset val="134"/>
      </rPr>
      <t>山西大学外国语学院朗诵比赛志愿</t>
    </r>
  </si>
  <si>
    <r>
      <rPr>
        <sz val="11"/>
        <color theme="1"/>
        <rFont val="楷体"/>
        <charset val="134"/>
      </rPr>
      <t>谢</t>
    </r>
    <r>
      <rPr>
        <sz val="11"/>
        <color theme="1"/>
        <rFont val="Times New Roman"/>
        <charset val="134"/>
      </rPr>
      <t xml:space="preserve">  </t>
    </r>
    <r>
      <rPr>
        <sz val="11"/>
        <color theme="1"/>
        <rFont val="楷体"/>
        <charset val="134"/>
      </rPr>
      <t>妙</t>
    </r>
  </si>
  <si>
    <t>201800504017</t>
  </si>
  <si>
    <r>
      <rPr>
        <sz val="11"/>
        <color theme="1"/>
        <rFont val="楷体"/>
        <charset val="134"/>
      </rPr>
      <t>创城志愿活动</t>
    </r>
    <r>
      <rPr>
        <sz val="11"/>
        <color theme="1"/>
        <rFont val="Times New Roman"/>
        <charset val="134"/>
      </rPr>
      <t>+</t>
    </r>
    <r>
      <rPr>
        <sz val="11"/>
        <color theme="1"/>
        <rFont val="楷体"/>
        <charset val="134"/>
      </rPr>
      <t>外研社校赛</t>
    </r>
    <r>
      <rPr>
        <sz val="11"/>
        <color theme="1"/>
        <rFont val="Times New Roman"/>
        <charset val="134"/>
      </rPr>
      <t>+</t>
    </r>
    <r>
      <rPr>
        <sz val="11"/>
        <color theme="1"/>
        <rFont val="楷体"/>
        <charset val="134"/>
      </rPr>
      <t>餐厅防疫志愿活动</t>
    </r>
  </si>
  <si>
    <r>
      <rPr>
        <sz val="11"/>
        <color theme="1"/>
        <rFont val="楷体"/>
        <charset val="134"/>
      </rPr>
      <t>李艺轩</t>
    </r>
  </si>
  <si>
    <t>201900505112</t>
  </si>
  <si>
    <r>
      <rPr>
        <sz val="11"/>
        <color theme="1"/>
        <rFont val="楷体"/>
        <charset val="134"/>
      </rPr>
      <t>外研社校赛</t>
    </r>
    <r>
      <rPr>
        <sz val="11"/>
        <color theme="1"/>
        <rFont val="Times New Roman"/>
        <charset val="134"/>
      </rPr>
      <t>+</t>
    </r>
    <r>
      <rPr>
        <sz val="11"/>
        <color theme="1"/>
        <rFont val="楷体"/>
        <charset val="134"/>
      </rPr>
      <t>省赛</t>
    </r>
    <r>
      <rPr>
        <sz val="11"/>
        <color theme="1"/>
        <rFont val="Times New Roman"/>
        <charset val="134"/>
      </rPr>
      <t>+</t>
    </r>
    <r>
      <rPr>
        <sz val="11"/>
        <color theme="1"/>
        <rFont val="楷体"/>
        <charset val="134"/>
      </rPr>
      <t>创城志愿</t>
    </r>
    <r>
      <rPr>
        <sz val="11"/>
        <color theme="1"/>
        <rFont val="Times New Roman"/>
        <charset val="134"/>
      </rPr>
      <t>+</t>
    </r>
    <r>
      <rPr>
        <sz val="11"/>
        <color theme="1"/>
        <rFont val="楷体"/>
        <charset val="134"/>
      </rPr>
      <t>山西大学道路清洁</t>
    </r>
  </si>
  <si>
    <r>
      <rPr>
        <sz val="11"/>
        <color theme="1"/>
        <rFont val="楷体"/>
        <charset val="134"/>
      </rPr>
      <t>熊</t>
    </r>
    <r>
      <rPr>
        <sz val="11"/>
        <color theme="1"/>
        <rFont val="Times New Roman"/>
        <charset val="134"/>
      </rPr>
      <t xml:space="preserve">  </t>
    </r>
    <r>
      <rPr>
        <sz val="11"/>
        <color theme="1"/>
        <rFont val="楷体"/>
        <charset val="134"/>
      </rPr>
      <t>静</t>
    </r>
  </si>
  <si>
    <t>20200050401011</t>
  </si>
  <si>
    <r>
      <rPr>
        <sz val="11"/>
        <color theme="1"/>
        <rFont val="楷体"/>
        <charset val="134"/>
      </rPr>
      <t>一站到底阅卷活动</t>
    </r>
    <r>
      <rPr>
        <sz val="11"/>
        <color theme="1"/>
        <rFont val="Times New Roman"/>
        <charset val="134"/>
      </rPr>
      <t xml:space="preserve"> </t>
    </r>
    <r>
      <rPr>
        <sz val="11"/>
        <color theme="1"/>
        <rFont val="楷体"/>
        <charset val="134"/>
      </rPr>
      <t>防艾知识巡讲</t>
    </r>
    <r>
      <rPr>
        <sz val="11"/>
        <color theme="1"/>
        <rFont val="Times New Roman"/>
        <charset val="134"/>
      </rPr>
      <t xml:space="preserve"> </t>
    </r>
    <r>
      <rPr>
        <sz val="11"/>
        <color theme="1"/>
        <rFont val="楷体"/>
        <charset val="134"/>
      </rPr>
      <t>防艾志愿活动</t>
    </r>
  </si>
  <si>
    <r>
      <rPr>
        <sz val="11"/>
        <color theme="1"/>
        <rFont val="楷体"/>
        <charset val="134"/>
      </rPr>
      <t>付晓鸽</t>
    </r>
  </si>
  <si>
    <t>20200050601006</t>
  </si>
  <si>
    <r>
      <rPr>
        <sz val="11"/>
        <color theme="1"/>
        <rFont val="楷体"/>
        <charset val="134"/>
      </rPr>
      <t>外研社杯省赛</t>
    </r>
    <r>
      <rPr>
        <sz val="11"/>
        <color theme="1"/>
        <rFont val="Times New Roman"/>
        <charset val="134"/>
      </rPr>
      <t>+</t>
    </r>
    <r>
      <rPr>
        <sz val="11"/>
        <color theme="1"/>
        <rFont val="楷体"/>
        <charset val="134"/>
      </rPr>
      <t>防艾巡讲</t>
    </r>
    <r>
      <rPr>
        <sz val="11"/>
        <color theme="1"/>
        <rFont val="Times New Roman"/>
        <charset val="134"/>
      </rPr>
      <t>+</t>
    </r>
    <r>
      <rPr>
        <sz val="11"/>
        <color theme="1"/>
        <rFont val="楷体"/>
        <charset val="134"/>
      </rPr>
      <t>开学报道</t>
    </r>
    <r>
      <rPr>
        <sz val="11"/>
        <color theme="1"/>
        <rFont val="Times New Roman"/>
        <charset val="134"/>
      </rPr>
      <t>+</t>
    </r>
    <r>
      <rPr>
        <sz val="11"/>
        <color theme="1"/>
        <rFont val="楷体"/>
        <charset val="134"/>
      </rPr>
      <t>社区疫情防控</t>
    </r>
  </si>
  <si>
    <r>
      <rPr>
        <sz val="11"/>
        <color theme="1"/>
        <rFont val="楷体"/>
        <charset val="134"/>
      </rPr>
      <t>韩毅莎</t>
    </r>
  </si>
  <si>
    <t>201800501106</t>
  </si>
  <si>
    <r>
      <rPr>
        <sz val="11"/>
        <color theme="1"/>
        <rFont val="楷体"/>
        <charset val="134"/>
      </rPr>
      <t>二青会志愿活动</t>
    </r>
    <r>
      <rPr>
        <sz val="11"/>
        <color theme="1"/>
        <rFont val="Times New Roman"/>
        <charset val="134"/>
      </rPr>
      <t>+</t>
    </r>
    <r>
      <rPr>
        <sz val="11"/>
        <color theme="1"/>
        <rFont val="楷体"/>
        <charset val="134"/>
      </rPr>
      <t>防艾志愿活动</t>
    </r>
    <r>
      <rPr>
        <sz val="11"/>
        <color theme="1"/>
        <rFont val="Times New Roman"/>
        <charset val="134"/>
      </rPr>
      <t>+</t>
    </r>
    <r>
      <rPr>
        <sz val="11"/>
        <color theme="1"/>
        <rFont val="楷体"/>
        <charset val="134"/>
      </rPr>
      <t>二青会志愿活动培训</t>
    </r>
  </si>
  <si>
    <r>
      <rPr>
        <sz val="11"/>
        <color theme="1"/>
        <rFont val="楷体"/>
        <charset val="134"/>
      </rPr>
      <t>高小永</t>
    </r>
  </si>
  <si>
    <t>201800501105</t>
  </si>
  <si>
    <r>
      <rPr>
        <sz val="11"/>
        <color theme="1"/>
        <rFont val="楷体"/>
        <charset val="134"/>
      </rPr>
      <t>创城志愿活动</t>
    </r>
    <r>
      <rPr>
        <sz val="11"/>
        <color theme="1"/>
        <rFont val="Times New Roman"/>
        <charset val="134"/>
      </rPr>
      <t>+</t>
    </r>
    <r>
      <rPr>
        <sz val="11"/>
        <color theme="1"/>
        <rFont val="楷体"/>
        <charset val="134"/>
      </rPr>
      <t>助力二青会，单车齐飞扬志愿活动活动</t>
    </r>
  </si>
  <si>
    <r>
      <rPr>
        <sz val="11"/>
        <color theme="1"/>
        <rFont val="楷体"/>
        <charset val="134"/>
      </rPr>
      <t>范文秀</t>
    </r>
  </si>
  <si>
    <t>201800505005</t>
  </si>
  <si>
    <r>
      <rPr>
        <sz val="11"/>
        <color theme="1"/>
        <rFont val="楷体"/>
        <charset val="134"/>
      </rPr>
      <t>山西大学刷树志愿活动、食堂防疫、疫情防控志愿活动</t>
    </r>
  </si>
  <si>
    <r>
      <rPr>
        <sz val="11"/>
        <color theme="1"/>
        <rFont val="楷体"/>
        <charset val="134"/>
      </rPr>
      <t>薛晨曦</t>
    </r>
  </si>
  <si>
    <t>201800504018</t>
  </si>
  <si>
    <r>
      <rPr>
        <sz val="11"/>
        <color theme="1"/>
        <rFont val="楷体"/>
        <charset val="134"/>
      </rPr>
      <t>餐厅防疫，阜南县寒假核酸检测，太原创城，开学报道</t>
    </r>
  </si>
  <si>
    <r>
      <rPr>
        <sz val="11"/>
        <color theme="1"/>
        <rFont val="楷体"/>
        <charset val="134"/>
      </rPr>
      <t>吴</t>
    </r>
    <r>
      <rPr>
        <sz val="11"/>
        <color theme="1"/>
        <rFont val="Times New Roman"/>
        <charset val="134"/>
      </rPr>
      <t xml:space="preserve">  </t>
    </r>
    <r>
      <rPr>
        <sz val="11"/>
        <color theme="1"/>
        <rFont val="楷体"/>
        <charset val="134"/>
      </rPr>
      <t>玥</t>
    </r>
  </si>
  <si>
    <t>201900501218</t>
  </si>
  <si>
    <r>
      <rPr>
        <sz val="11"/>
        <color theme="1"/>
        <rFont val="楷体"/>
        <charset val="134"/>
      </rPr>
      <t>兰溪市我们都是兰溪人</t>
    </r>
    <r>
      <rPr>
        <sz val="11"/>
        <color theme="1"/>
        <rFont val="Times New Roman"/>
        <charset val="134"/>
      </rPr>
      <t>QQ</t>
    </r>
    <r>
      <rPr>
        <sz val="11"/>
        <color theme="1"/>
        <rFont val="楷体"/>
        <charset val="134"/>
      </rPr>
      <t>群志愿服务队交通劝导志愿活动</t>
    </r>
  </si>
  <si>
    <r>
      <rPr>
        <sz val="11"/>
        <color theme="1"/>
        <rFont val="楷体"/>
        <charset val="134"/>
      </rPr>
      <t>贾思远</t>
    </r>
  </si>
  <si>
    <t>20200050601003</t>
  </si>
  <si>
    <r>
      <rPr>
        <sz val="11"/>
        <color theme="1"/>
        <rFont val="楷体"/>
        <charset val="134"/>
      </rPr>
      <t>外研社校赛</t>
    </r>
    <r>
      <rPr>
        <sz val="11"/>
        <color theme="1"/>
        <rFont val="Times New Roman"/>
        <charset val="134"/>
      </rPr>
      <t>+</t>
    </r>
    <r>
      <rPr>
        <sz val="11"/>
        <color theme="1"/>
        <rFont val="楷体"/>
        <charset val="134"/>
      </rPr>
      <t>外研社</t>
    </r>
    <r>
      <rPr>
        <sz val="11"/>
        <color theme="1"/>
        <rFont val="Times New Roman"/>
        <charset val="134"/>
      </rPr>
      <t>•</t>
    </r>
    <r>
      <rPr>
        <sz val="11"/>
        <color theme="1"/>
        <rFont val="楷体"/>
        <charset val="134"/>
      </rPr>
      <t>国才杯山西省复赛</t>
    </r>
    <r>
      <rPr>
        <sz val="11"/>
        <color theme="1"/>
        <rFont val="Times New Roman"/>
        <charset val="134"/>
      </rPr>
      <t>+</t>
    </r>
    <r>
      <rPr>
        <sz val="11"/>
        <color theme="1"/>
        <rFont val="楷体"/>
        <charset val="134"/>
      </rPr>
      <t>光盘行动志愿活动</t>
    </r>
  </si>
  <si>
    <r>
      <rPr>
        <sz val="11"/>
        <color theme="1"/>
        <rFont val="楷体"/>
        <charset val="134"/>
      </rPr>
      <t>高</t>
    </r>
    <r>
      <rPr>
        <sz val="11"/>
        <color theme="1"/>
        <rFont val="Times New Roman"/>
        <charset val="134"/>
      </rPr>
      <t xml:space="preserve">  </t>
    </r>
    <r>
      <rPr>
        <sz val="11"/>
        <color theme="1"/>
        <rFont val="楷体"/>
        <charset val="134"/>
      </rPr>
      <t>姗</t>
    </r>
  </si>
  <si>
    <t>201900504103</t>
  </si>
  <si>
    <r>
      <rPr>
        <sz val="11"/>
        <color theme="1"/>
        <rFont val="楷体"/>
        <charset val="134"/>
      </rPr>
      <t>山西大学疫情防控餐厅志愿活动，山西大学坞城校区创城志愿活动</t>
    </r>
  </si>
  <si>
    <r>
      <rPr>
        <sz val="11"/>
        <color theme="1"/>
        <rFont val="楷体"/>
        <charset val="134"/>
      </rPr>
      <t>王怡馨</t>
    </r>
  </si>
  <si>
    <t>281900505122</t>
  </si>
  <si>
    <r>
      <rPr>
        <sz val="11"/>
        <color theme="1"/>
        <rFont val="楷体"/>
        <charset val="134"/>
      </rPr>
      <t>山西大学疫情防控食堂志愿活动</t>
    </r>
    <r>
      <rPr>
        <sz val="11"/>
        <color theme="1"/>
        <rFont val="Times New Roman"/>
        <charset val="134"/>
      </rPr>
      <t xml:space="preserve">  </t>
    </r>
    <r>
      <rPr>
        <sz val="11"/>
        <color theme="1"/>
        <rFont val="楷体"/>
        <charset val="134"/>
      </rPr>
      <t>山西大学坞城小区创城志愿活动</t>
    </r>
  </si>
  <si>
    <r>
      <rPr>
        <sz val="11"/>
        <color theme="1"/>
        <rFont val="楷体"/>
        <charset val="134"/>
      </rPr>
      <t>王郑馨</t>
    </r>
  </si>
  <si>
    <t>201900501215</t>
  </si>
  <si>
    <r>
      <rPr>
        <sz val="11"/>
        <color theme="1"/>
        <rFont val="楷体"/>
        <charset val="134"/>
      </rPr>
      <t>防艾志愿活动，食堂防疫志愿活动，地铁志愿活动，档案整理志愿活动</t>
    </r>
  </si>
  <si>
    <r>
      <rPr>
        <sz val="11"/>
        <color theme="1"/>
        <rFont val="楷体"/>
        <charset val="134"/>
      </rPr>
      <t>成广华</t>
    </r>
  </si>
  <si>
    <t>201800503002</t>
  </si>
  <si>
    <r>
      <rPr>
        <sz val="11"/>
        <color theme="1"/>
        <rFont val="楷体"/>
        <charset val="134"/>
      </rPr>
      <t>山西大学餐厅疫情防控</t>
    </r>
    <r>
      <rPr>
        <sz val="11"/>
        <color theme="1"/>
        <rFont val="Times New Roman"/>
        <charset val="134"/>
      </rPr>
      <t>+</t>
    </r>
    <r>
      <rPr>
        <sz val="11"/>
        <color theme="1"/>
        <rFont val="楷体"/>
        <charset val="134"/>
      </rPr>
      <t>创城志愿活动</t>
    </r>
    <r>
      <rPr>
        <sz val="11"/>
        <color theme="1"/>
        <rFont val="Times New Roman"/>
        <charset val="134"/>
      </rPr>
      <t>+</t>
    </r>
    <r>
      <rPr>
        <sz val="11"/>
        <color theme="1"/>
        <rFont val="楷体"/>
        <charset val="134"/>
      </rPr>
      <t>疫情防控志愿活动活动</t>
    </r>
    <r>
      <rPr>
        <sz val="11"/>
        <color theme="1"/>
        <rFont val="Times New Roman"/>
        <charset val="134"/>
      </rPr>
      <t>+</t>
    </r>
    <r>
      <rPr>
        <sz val="11"/>
        <color theme="1"/>
        <rFont val="楷体"/>
        <charset val="134"/>
      </rPr>
      <t>刷树</t>
    </r>
  </si>
  <si>
    <r>
      <rPr>
        <sz val="11"/>
        <color theme="1"/>
        <rFont val="楷体"/>
        <charset val="134"/>
      </rPr>
      <t>王路逸</t>
    </r>
  </si>
  <si>
    <t>201900505119</t>
  </si>
  <si>
    <r>
      <rPr>
        <sz val="11"/>
        <color theme="1"/>
        <rFont val="楷体"/>
        <charset val="134"/>
      </rPr>
      <t>山西大学餐厅疫情防控</t>
    </r>
    <r>
      <rPr>
        <sz val="11"/>
        <color theme="1"/>
        <rFont val="Times New Roman"/>
        <charset val="134"/>
      </rPr>
      <t>+</t>
    </r>
    <r>
      <rPr>
        <sz val="11"/>
        <color theme="1"/>
        <rFont val="楷体"/>
        <charset val="134"/>
      </rPr>
      <t>创城志愿</t>
    </r>
    <r>
      <rPr>
        <sz val="11"/>
        <color theme="1"/>
        <rFont val="Times New Roman"/>
        <charset val="134"/>
      </rPr>
      <t>+</t>
    </r>
    <r>
      <rPr>
        <sz val="11"/>
        <color theme="1"/>
        <rFont val="楷体"/>
        <charset val="134"/>
      </rPr>
      <t>光盘行动</t>
    </r>
    <r>
      <rPr>
        <sz val="11"/>
        <color theme="1"/>
        <rFont val="Times New Roman"/>
        <charset val="134"/>
      </rPr>
      <t>+</t>
    </r>
    <r>
      <rPr>
        <sz val="11"/>
        <color theme="1"/>
        <rFont val="楷体"/>
        <charset val="134"/>
      </rPr>
      <t>省图文源讲坛服务志愿</t>
    </r>
  </si>
  <si>
    <r>
      <rPr>
        <sz val="11"/>
        <color theme="1"/>
        <rFont val="楷体"/>
        <charset val="134"/>
      </rPr>
      <t>陈星如</t>
    </r>
  </si>
  <si>
    <t>201900501102</t>
  </si>
  <si>
    <r>
      <rPr>
        <sz val="11"/>
        <color theme="1"/>
        <rFont val="楷体"/>
        <charset val="134"/>
      </rPr>
      <t>食堂防疫</t>
    </r>
    <r>
      <rPr>
        <sz val="11"/>
        <color theme="1"/>
        <rFont val="Times New Roman"/>
        <charset val="134"/>
      </rPr>
      <t>+</t>
    </r>
    <r>
      <rPr>
        <sz val="11"/>
        <color theme="1"/>
        <rFont val="楷体"/>
        <charset val="134"/>
      </rPr>
      <t>光盘行动</t>
    </r>
    <r>
      <rPr>
        <sz val="11"/>
        <color theme="1"/>
        <rFont val="Times New Roman"/>
        <charset val="134"/>
      </rPr>
      <t>+</t>
    </r>
    <r>
      <rPr>
        <sz val="11"/>
        <color theme="1"/>
        <rFont val="楷体"/>
        <charset val="134"/>
      </rPr>
      <t>九阳益行</t>
    </r>
    <r>
      <rPr>
        <sz val="11"/>
        <color theme="1"/>
        <rFont val="Times New Roman"/>
        <charset val="134"/>
      </rPr>
      <t>+</t>
    </r>
    <r>
      <rPr>
        <sz val="11"/>
        <color theme="1"/>
        <rFont val="楷体"/>
        <charset val="134"/>
      </rPr>
      <t>就地过年</t>
    </r>
    <r>
      <rPr>
        <sz val="11"/>
        <color theme="1"/>
        <rFont val="Times New Roman"/>
        <charset val="134"/>
      </rPr>
      <t>+</t>
    </r>
    <r>
      <rPr>
        <sz val="11"/>
        <color theme="1"/>
        <rFont val="楷体"/>
        <charset val="134"/>
      </rPr>
      <t>青年公益宣传</t>
    </r>
    <r>
      <rPr>
        <sz val="11"/>
        <color theme="1"/>
        <rFont val="Times New Roman"/>
        <charset val="134"/>
      </rPr>
      <t>+</t>
    </r>
    <r>
      <rPr>
        <sz val="11"/>
        <color theme="1"/>
        <rFont val="楷体"/>
        <charset val="134"/>
      </rPr>
      <t>迷你马拉松</t>
    </r>
    <r>
      <rPr>
        <sz val="11"/>
        <color theme="1"/>
        <rFont val="Times New Roman"/>
        <charset val="134"/>
      </rPr>
      <t>+</t>
    </r>
    <r>
      <rPr>
        <sz val="11"/>
        <color theme="1"/>
        <rFont val="楷体"/>
        <charset val="134"/>
      </rPr>
      <t>线上读书会</t>
    </r>
  </si>
  <si>
    <r>
      <rPr>
        <sz val="11"/>
        <color theme="1"/>
        <rFont val="楷体"/>
        <charset val="134"/>
      </rPr>
      <t>朱</t>
    </r>
    <r>
      <rPr>
        <sz val="11"/>
        <color theme="1"/>
        <rFont val="Times New Roman"/>
        <charset val="134"/>
      </rPr>
      <t xml:space="preserve">  </t>
    </r>
    <r>
      <rPr>
        <sz val="11"/>
        <color theme="1"/>
        <rFont val="楷体"/>
        <charset val="134"/>
      </rPr>
      <t>意</t>
    </r>
  </si>
  <si>
    <t>201900506125</t>
  </si>
  <si>
    <r>
      <rPr>
        <sz val="11"/>
        <color theme="1"/>
        <rFont val="楷体"/>
        <charset val="134"/>
      </rPr>
      <t>餐厅防疫，光盘行动，外研社校赛，外研社</t>
    </r>
    <r>
      <rPr>
        <sz val="11"/>
        <color theme="1"/>
        <rFont val="Times New Roman"/>
        <charset val="134"/>
      </rPr>
      <t>·</t>
    </r>
    <r>
      <rPr>
        <sz val="11"/>
        <color theme="1"/>
        <rFont val="楷体"/>
        <charset val="134"/>
      </rPr>
      <t>国才杯山西省复赛，青春兴晋大学生暑期实践活动</t>
    </r>
  </si>
  <si>
    <r>
      <rPr>
        <sz val="11"/>
        <color theme="1"/>
        <rFont val="楷体"/>
        <charset val="134"/>
      </rPr>
      <t>李</t>
    </r>
    <r>
      <rPr>
        <sz val="11"/>
        <color theme="1"/>
        <rFont val="Times New Roman"/>
        <charset val="134"/>
      </rPr>
      <t xml:space="preserve">  </t>
    </r>
    <r>
      <rPr>
        <sz val="11"/>
        <color theme="1"/>
        <rFont val="楷体"/>
        <charset val="134"/>
      </rPr>
      <t>慧</t>
    </r>
  </si>
  <si>
    <t>201800503006</t>
  </si>
  <si>
    <r>
      <rPr>
        <sz val="11"/>
        <color theme="1"/>
        <rFont val="楷体"/>
        <charset val="134"/>
      </rPr>
      <t>疫情防控志愿活动、济图志愿、餐厅防疫、外研社校赛、开学报道志愿活动、山西白求恩医院志愿活动、家燕回巢</t>
    </r>
  </si>
  <si>
    <r>
      <rPr>
        <sz val="11"/>
        <color theme="1"/>
        <rFont val="楷体"/>
        <charset val="134"/>
      </rPr>
      <t>王可心</t>
    </r>
  </si>
  <si>
    <t>20200050501003</t>
  </si>
  <si>
    <r>
      <rPr>
        <sz val="11"/>
        <color theme="1"/>
        <rFont val="楷体"/>
        <charset val="134"/>
      </rPr>
      <t>外研社省赛</t>
    </r>
    <r>
      <rPr>
        <sz val="11"/>
        <color theme="1"/>
        <rFont val="Times New Roman"/>
        <charset val="134"/>
      </rPr>
      <t>+</t>
    </r>
    <r>
      <rPr>
        <sz val="11"/>
        <color theme="1"/>
        <rFont val="楷体"/>
        <charset val="134"/>
      </rPr>
      <t>开学报道</t>
    </r>
    <r>
      <rPr>
        <sz val="11"/>
        <color theme="1"/>
        <rFont val="Times New Roman"/>
        <charset val="134"/>
      </rPr>
      <t>+</t>
    </r>
    <r>
      <rPr>
        <sz val="11"/>
        <color theme="1"/>
        <rFont val="楷体"/>
        <charset val="134"/>
      </rPr>
      <t>南坡街社区</t>
    </r>
    <r>
      <rPr>
        <sz val="11"/>
        <color theme="1"/>
        <rFont val="Times New Roman"/>
        <charset val="134"/>
      </rPr>
      <t>“</t>
    </r>
    <r>
      <rPr>
        <sz val="11"/>
        <color theme="1"/>
        <rFont val="楷体"/>
        <charset val="134"/>
      </rPr>
      <t>衣分温暖，衣分爱心</t>
    </r>
    <r>
      <rPr>
        <sz val="11"/>
        <color theme="1"/>
        <rFont val="Times New Roman"/>
        <charset val="134"/>
      </rPr>
      <t>”</t>
    </r>
    <r>
      <rPr>
        <sz val="11"/>
        <color theme="1"/>
        <rFont val="楷体"/>
        <charset val="134"/>
      </rPr>
      <t>志愿活动</t>
    </r>
    <r>
      <rPr>
        <sz val="11"/>
        <color theme="1"/>
        <rFont val="Times New Roman"/>
        <charset val="134"/>
      </rPr>
      <t>+</t>
    </r>
    <r>
      <rPr>
        <sz val="11"/>
        <color theme="1"/>
        <rFont val="楷体"/>
        <charset val="134"/>
      </rPr>
      <t>南坡街社区</t>
    </r>
    <r>
      <rPr>
        <sz val="11"/>
        <color theme="1"/>
        <rFont val="Times New Roman"/>
        <charset val="134"/>
      </rPr>
      <t>“</t>
    </r>
    <r>
      <rPr>
        <sz val="11"/>
        <color theme="1"/>
        <rFont val="楷体"/>
        <charset val="134"/>
      </rPr>
      <t>社区志愿行，战疫共齐心</t>
    </r>
    <r>
      <rPr>
        <sz val="11"/>
        <color theme="1"/>
        <rFont val="Times New Roman"/>
        <charset val="134"/>
      </rPr>
      <t>”</t>
    </r>
    <r>
      <rPr>
        <sz val="11"/>
        <color theme="1"/>
        <rFont val="楷体"/>
        <charset val="134"/>
      </rPr>
      <t>志愿活动</t>
    </r>
  </si>
  <si>
    <r>
      <rPr>
        <sz val="11"/>
        <color theme="1"/>
        <rFont val="楷体"/>
        <charset val="134"/>
      </rPr>
      <t>要慧敏</t>
    </r>
  </si>
  <si>
    <t>201900508124</t>
  </si>
  <si>
    <r>
      <rPr>
        <sz val="11"/>
        <color theme="1"/>
        <rFont val="楷体"/>
        <charset val="134"/>
      </rPr>
      <t>防疫志愿活动，防艾志愿活动，创城志愿活动，食堂志愿活动，线上迷你马拉松志愿活动，山西省外研社复赛志愿活动，翻译朗读比赛志愿活动</t>
    </r>
  </si>
  <si>
    <r>
      <rPr>
        <sz val="11"/>
        <color theme="1"/>
        <rFont val="楷体"/>
        <charset val="134"/>
      </rPr>
      <t>郭亚茜</t>
    </r>
  </si>
  <si>
    <t>201900501106</t>
  </si>
  <si>
    <r>
      <rPr>
        <sz val="11"/>
        <color theme="1"/>
        <rFont val="楷体"/>
        <charset val="134"/>
      </rPr>
      <t>餐厅防疫，光盘行动，北家属院，梅辉坡社区防疫，长治市青少年事务协会大学生志愿，青年公益活动宣传，迷你马拉松，文化星推官，倡议就地过年网上宣传</t>
    </r>
  </si>
  <si>
    <t>教育科学学院志愿服务时长汇总表</t>
  </si>
  <si>
    <t>姓名</t>
  </si>
  <si>
    <t>学号</t>
  </si>
  <si>
    <r>
      <t>认定时长</t>
    </r>
    <r>
      <rPr>
        <sz val="12"/>
        <color rgb="FF000000"/>
        <rFont val="Times New Roman"/>
        <charset val="134"/>
      </rPr>
      <t>/h</t>
    </r>
  </si>
  <si>
    <t>认定活动名称</t>
  </si>
  <si>
    <r>
      <rPr>
        <sz val="11"/>
        <color rgb="FF000000"/>
        <rFont val="楷体"/>
        <charset val="134"/>
      </rPr>
      <t>程慧琴</t>
    </r>
  </si>
  <si>
    <r>
      <rPr>
        <sz val="11"/>
        <color rgb="FF000000"/>
        <rFont val="楷体"/>
        <charset val="134"/>
      </rPr>
      <t>创城</t>
    </r>
  </si>
  <si>
    <r>
      <rPr>
        <sz val="11"/>
        <color rgb="FF000000"/>
        <rFont val="楷体"/>
        <charset val="134"/>
      </rPr>
      <t>马瑞谦</t>
    </r>
  </si>
  <si>
    <r>
      <rPr>
        <sz val="11"/>
        <color rgb="FF000000"/>
        <rFont val="楷体"/>
        <charset val="134"/>
      </rPr>
      <t>彭思维</t>
    </r>
  </si>
  <si>
    <r>
      <rPr>
        <sz val="11"/>
        <color rgb="FF000000"/>
        <rFont val="楷体"/>
        <charset val="134"/>
      </rPr>
      <t>钟雪</t>
    </r>
  </si>
  <si>
    <r>
      <rPr>
        <sz val="11"/>
        <color rgb="FF000000"/>
        <rFont val="楷体"/>
        <charset val="134"/>
      </rPr>
      <t>刷树</t>
    </r>
  </si>
  <si>
    <r>
      <rPr>
        <sz val="11"/>
        <color rgb="FF000000"/>
        <rFont val="楷体"/>
        <charset val="134"/>
      </rPr>
      <t>翁凡淇</t>
    </r>
  </si>
  <si>
    <r>
      <rPr>
        <sz val="11"/>
        <color rgb="FF000000"/>
        <rFont val="楷体"/>
        <charset val="134"/>
      </rPr>
      <t>丁晓玲</t>
    </r>
  </si>
  <si>
    <t>201900603105</t>
  </si>
  <si>
    <r>
      <rPr>
        <sz val="11"/>
        <color rgb="FF000000"/>
        <rFont val="楷体"/>
        <charset val="134"/>
      </rPr>
      <t>餐厅防疫</t>
    </r>
  </si>
  <si>
    <r>
      <rPr>
        <sz val="11"/>
        <color rgb="FF000000"/>
        <rFont val="楷体"/>
        <charset val="134"/>
      </rPr>
      <t>王诺语</t>
    </r>
  </si>
  <si>
    <t>20200060201002</t>
  </si>
  <si>
    <r>
      <rPr>
        <sz val="11"/>
        <color rgb="FF000000"/>
        <rFont val="楷体"/>
        <charset val="134"/>
      </rPr>
      <t>刘婧</t>
    </r>
  </si>
  <si>
    <t>20200060201037</t>
  </si>
  <si>
    <r>
      <rPr>
        <sz val="11"/>
        <color rgb="FF000000"/>
        <rFont val="楷体"/>
        <charset val="134"/>
      </rPr>
      <t>陈璨</t>
    </r>
  </si>
  <si>
    <t>2019006601102</t>
  </si>
  <si>
    <r>
      <rPr>
        <sz val="11"/>
        <color rgb="FF000000"/>
        <rFont val="楷体"/>
        <charset val="134"/>
      </rPr>
      <t>隋明慧</t>
    </r>
  </si>
  <si>
    <t>201921402004</t>
  </si>
  <si>
    <r>
      <rPr>
        <sz val="11"/>
        <color rgb="FF000000"/>
        <rFont val="楷体"/>
        <charset val="134"/>
      </rPr>
      <t>创城志愿</t>
    </r>
  </si>
  <si>
    <r>
      <rPr>
        <sz val="11"/>
        <color rgb="FF000000"/>
        <rFont val="楷体"/>
        <charset val="134"/>
      </rPr>
      <t>林奕娴</t>
    </r>
  </si>
  <si>
    <t>201900602124</t>
  </si>
  <si>
    <r>
      <rPr>
        <sz val="11"/>
        <color rgb="FF000000"/>
        <rFont val="楷体"/>
        <charset val="134"/>
      </rPr>
      <t>李莉</t>
    </r>
  </si>
  <si>
    <r>
      <rPr>
        <sz val="11"/>
        <color rgb="FF000000"/>
        <rFont val="楷体"/>
        <charset val="134"/>
      </rPr>
      <t>秦佩佳</t>
    </r>
  </si>
  <si>
    <r>
      <rPr>
        <sz val="11"/>
        <color rgb="FF000000"/>
        <rFont val="楷体"/>
        <charset val="134"/>
      </rPr>
      <t>赵晨蕊</t>
    </r>
  </si>
  <si>
    <r>
      <rPr>
        <sz val="11"/>
        <color rgb="FF000000"/>
        <rFont val="楷体"/>
        <charset val="134"/>
      </rPr>
      <t>周婉</t>
    </r>
  </si>
  <si>
    <r>
      <rPr>
        <sz val="11"/>
        <color rgb="FF000000"/>
        <rFont val="楷体"/>
        <charset val="134"/>
      </rPr>
      <t>张文阳</t>
    </r>
  </si>
  <si>
    <r>
      <rPr>
        <sz val="11"/>
        <color rgb="FF000000"/>
        <rFont val="楷体"/>
        <charset val="134"/>
      </rPr>
      <t>梁以诺</t>
    </r>
  </si>
  <si>
    <r>
      <rPr>
        <sz val="11"/>
        <color rgb="FF000000"/>
        <rFont val="楷体"/>
        <charset val="134"/>
      </rPr>
      <t>陈晶晶</t>
    </r>
  </si>
  <si>
    <r>
      <rPr>
        <sz val="11"/>
        <color rgb="FF000000"/>
        <rFont val="楷体"/>
        <charset val="134"/>
      </rPr>
      <t>王旭鸿</t>
    </r>
  </si>
  <si>
    <r>
      <rPr>
        <sz val="11"/>
        <color rgb="FF000000"/>
        <rFont val="楷体"/>
        <charset val="134"/>
      </rPr>
      <t>光盘行动</t>
    </r>
  </si>
  <si>
    <r>
      <rPr>
        <sz val="11"/>
        <color rgb="FF000000"/>
        <rFont val="楷体"/>
        <charset val="134"/>
      </rPr>
      <t>薛淑雯</t>
    </r>
  </si>
  <si>
    <r>
      <rPr>
        <sz val="11"/>
        <color rgb="FF000000"/>
        <rFont val="楷体"/>
        <charset val="134"/>
      </rPr>
      <t>青春兴晋</t>
    </r>
  </si>
  <si>
    <r>
      <rPr>
        <sz val="11"/>
        <color rgb="FF000000"/>
        <rFont val="楷体"/>
        <charset val="134"/>
      </rPr>
      <t>徐柳</t>
    </r>
  </si>
  <si>
    <r>
      <rPr>
        <sz val="11"/>
        <color rgb="FF000000"/>
        <rFont val="楷体"/>
        <charset val="134"/>
      </rPr>
      <t>餐厅疫情</t>
    </r>
  </si>
  <si>
    <r>
      <rPr>
        <sz val="11"/>
        <color rgb="FF000000"/>
        <rFont val="楷体"/>
        <charset val="134"/>
      </rPr>
      <t>张怡</t>
    </r>
  </si>
  <si>
    <r>
      <rPr>
        <sz val="11"/>
        <color rgb="FF000000"/>
        <rFont val="楷体"/>
        <charset val="134"/>
      </rPr>
      <t>冯栩</t>
    </r>
  </si>
  <si>
    <t>20200060201032</t>
  </si>
  <si>
    <r>
      <rPr>
        <sz val="11"/>
        <color rgb="FF000000"/>
        <rFont val="Times New Roman"/>
        <charset val="134"/>
      </rPr>
      <t xml:space="preserve"> </t>
    </r>
    <r>
      <rPr>
        <sz val="11"/>
        <color rgb="FF000000"/>
        <rFont val="楷体"/>
        <charset val="134"/>
      </rPr>
      <t>餐厅防疫</t>
    </r>
  </si>
  <si>
    <r>
      <rPr>
        <sz val="11"/>
        <color rgb="FF000000"/>
        <rFont val="楷体"/>
        <charset val="134"/>
      </rPr>
      <t>赵薇</t>
    </r>
  </si>
  <si>
    <t>201700602035</t>
  </si>
  <si>
    <r>
      <rPr>
        <sz val="11"/>
        <color rgb="FF000000"/>
        <rFont val="楷体"/>
        <charset val="134"/>
      </rPr>
      <t>黄花园支教</t>
    </r>
  </si>
  <si>
    <r>
      <rPr>
        <sz val="11"/>
        <color rgb="FF000000"/>
        <rFont val="楷体"/>
        <charset val="134"/>
      </rPr>
      <t>陈果</t>
    </r>
  </si>
  <si>
    <r>
      <rPr>
        <sz val="11"/>
        <color rgb="FF000000"/>
        <rFont val="楷体"/>
        <charset val="134"/>
      </rPr>
      <t>生涯体验周</t>
    </r>
  </si>
  <si>
    <r>
      <rPr>
        <sz val="11"/>
        <color rgb="FF000000"/>
        <rFont val="楷体"/>
        <charset val="134"/>
      </rPr>
      <t>周兰婷</t>
    </r>
  </si>
  <si>
    <r>
      <rPr>
        <sz val="11"/>
        <color rgb="FF000000"/>
        <rFont val="楷体"/>
        <charset val="134"/>
      </rPr>
      <t>乐艺佳</t>
    </r>
  </si>
  <si>
    <r>
      <rPr>
        <sz val="11"/>
        <color rgb="FF000000"/>
        <rFont val="楷体"/>
        <charset val="134"/>
      </rPr>
      <t>李爱华</t>
    </r>
  </si>
  <si>
    <r>
      <rPr>
        <sz val="11"/>
        <color rgb="FF000000"/>
        <rFont val="楷体"/>
        <charset val="134"/>
      </rPr>
      <t>郭雨翔</t>
    </r>
  </si>
  <si>
    <r>
      <rPr>
        <sz val="11"/>
        <color rgb="FF000000"/>
        <rFont val="楷体"/>
        <charset val="134"/>
      </rPr>
      <t>王涵颖</t>
    </r>
  </si>
  <si>
    <r>
      <rPr>
        <sz val="11"/>
        <color rgb="FF000000"/>
        <rFont val="楷体"/>
        <charset val="134"/>
      </rPr>
      <t>韩晓柔</t>
    </r>
  </si>
  <si>
    <r>
      <rPr>
        <sz val="11"/>
        <color rgb="FF000000"/>
        <rFont val="楷体"/>
        <charset val="134"/>
      </rPr>
      <t>王丽萍</t>
    </r>
  </si>
  <si>
    <r>
      <rPr>
        <sz val="11"/>
        <color rgb="FF000000"/>
        <rFont val="楷体"/>
        <charset val="134"/>
      </rPr>
      <t>先梁</t>
    </r>
  </si>
  <si>
    <r>
      <rPr>
        <sz val="11"/>
        <color rgb="FF000000"/>
        <rFont val="楷体"/>
        <charset val="134"/>
      </rPr>
      <t>吴凡</t>
    </r>
  </si>
  <si>
    <r>
      <rPr>
        <sz val="11"/>
        <color rgb="FF000000"/>
        <rFont val="楷体"/>
        <charset val="134"/>
      </rPr>
      <t>光盘行动餐厅</t>
    </r>
  </si>
  <si>
    <r>
      <rPr>
        <sz val="11"/>
        <color rgb="FF000000"/>
        <rFont val="楷体"/>
        <charset val="134"/>
      </rPr>
      <t>严纪萍</t>
    </r>
  </si>
  <si>
    <r>
      <rPr>
        <sz val="11"/>
        <color rgb="FF000000"/>
        <rFont val="楷体"/>
        <charset val="134"/>
      </rPr>
      <t>餐厅疫情防控</t>
    </r>
  </si>
  <si>
    <r>
      <rPr>
        <sz val="11"/>
        <color rgb="FF000000"/>
        <rFont val="楷体"/>
        <charset val="134"/>
      </rPr>
      <t>肖水君</t>
    </r>
  </si>
  <si>
    <r>
      <rPr>
        <sz val="11"/>
        <color rgb="FF000000"/>
        <rFont val="楷体"/>
        <charset val="134"/>
      </rPr>
      <t>康娟娟</t>
    </r>
  </si>
  <si>
    <r>
      <rPr>
        <sz val="11"/>
        <color rgb="FF000000"/>
        <rFont val="楷体"/>
        <charset val="134"/>
      </rPr>
      <t>黄花园志愿活动</t>
    </r>
  </si>
  <si>
    <r>
      <rPr>
        <sz val="11"/>
        <color rgb="FF000000"/>
        <rFont val="楷体"/>
        <charset val="134"/>
      </rPr>
      <t>刘艳茹</t>
    </r>
  </si>
  <si>
    <r>
      <rPr>
        <sz val="11"/>
        <color rgb="FF000000"/>
        <rFont val="楷体"/>
        <charset val="134"/>
      </rPr>
      <t>富镇村疫情防控</t>
    </r>
  </si>
  <si>
    <r>
      <rPr>
        <sz val="11"/>
        <color rgb="FF000000"/>
        <rFont val="楷体"/>
        <charset val="134"/>
      </rPr>
      <t>王茜</t>
    </r>
  </si>
  <si>
    <r>
      <rPr>
        <sz val="11"/>
        <color rgb="FF000000"/>
        <rFont val="楷体"/>
        <charset val="134"/>
      </rPr>
      <t>李文琦</t>
    </r>
  </si>
  <si>
    <t>201921407003</t>
  </si>
  <si>
    <r>
      <rPr>
        <sz val="11"/>
        <color rgb="FF000000"/>
        <rFont val="楷体"/>
        <charset val="134"/>
      </rPr>
      <t>青春逐梦爱在驿起</t>
    </r>
  </si>
  <si>
    <r>
      <rPr>
        <sz val="11"/>
        <color rgb="FF000000"/>
        <rFont val="楷体"/>
        <charset val="134"/>
      </rPr>
      <t>代晓娟</t>
    </r>
  </si>
  <si>
    <r>
      <rPr>
        <sz val="11"/>
        <color rgb="FF000000"/>
        <rFont val="楷体"/>
        <charset val="134"/>
      </rPr>
      <t>柳杜乡乔武村防疫</t>
    </r>
  </si>
  <si>
    <r>
      <rPr>
        <sz val="11"/>
        <color rgb="FF000000"/>
        <rFont val="楷体"/>
        <charset val="134"/>
      </rPr>
      <t>赵立畅</t>
    </r>
  </si>
  <si>
    <r>
      <rPr>
        <sz val="11"/>
        <color rgb="FF000000"/>
        <rFont val="楷体"/>
        <charset val="134"/>
      </rPr>
      <t>创城志愿活动</t>
    </r>
    <r>
      <rPr>
        <sz val="11"/>
        <color rgb="FF000000"/>
        <rFont val="Times New Roman"/>
        <charset val="134"/>
      </rPr>
      <t xml:space="preserve">  </t>
    </r>
  </si>
  <si>
    <r>
      <rPr>
        <sz val="11"/>
        <color rgb="FF000000"/>
        <rFont val="楷体"/>
        <charset val="134"/>
      </rPr>
      <t>刘世佳</t>
    </r>
  </si>
  <si>
    <t>201800601018</t>
  </si>
  <si>
    <r>
      <rPr>
        <sz val="11"/>
        <color rgb="FF000000"/>
        <rFont val="楷体"/>
        <charset val="134"/>
      </rPr>
      <t>餐厅防疫</t>
    </r>
    <r>
      <rPr>
        <sz val="11"/>
        <color rgb="FF000000"/>
        <rFont val="Times New Roman"/>
        <charset val="134"/>
      </rPr>
      <t xml:space="preserve"> </t>
    </r>
    <r>
      <rPr>
        <sz val="11"/>
        <color rgb="FF000000"/>
        <rFont val="楷体"/>
        <charset val="134"/>
      </rPr>
      <t>创城志愿</t>
    </r>
  </si>
  <si>
    <r>
      <rPr>
        <sz val="11"/>
        <color rgb="FF000000"/>
        <rFont val="楷体"/>
        <charset val="134"/>
      </rPr>
      <t>李雨彤</t>
    </r>
  </si>
  <si>
    <t>201800601015</t>
  </si>
  <si>
    <r>
      <rPr>
        <sz val="11"/>
        <color rgb="FF000000"/>
        <rFont val="楷体"/>
        <charset val="134"/>
      </rPr>
      <t>杨嘉宁</t>
    </r>
  </si>
  <si>
    <r>
      <rPr>
        <sz val="11"/>
        <color rgb="FF000000"/>
        <rFont val="楷体"/>
        <charset val="134"/>
      </rPr>
      <t>青春兴晋、矿区防疫</t>
    </r>
  </si>
  <si>
    <r>
      <rPr>
        <sz val="11"/>
        <color rgb="FF000000"/>
        <rFont val="楷体"/>
        <charset val="134"/>
      </rPr>
      <t>李芳凝</t>
    </r>
  </si>
  <si>
    <r>
      <rPr>
        <sz val="11"/>
        <color rgb="FF000000"/>
        <rFont val="楷体"/>
        <charset val="134"/>
      </rPr>
      <t>青春逐梦，爱在驿起</t>
    </r>
  </si>
  <si>
    <r>
      <rPr>
        <sz val="11"/>
        <color rgb="FF000000"/>
        <rFont val="楷体"/>
        <charset val="134"/>
      </rPr>
      <t>刘睿奇</t>
    </r>
  </si>
  <si>
    <r>
      <rPr>
        <sz val="11"/>
        <color rgb="FF000000"/>
        <rFont val="楷体"/>
        <charset val="134"/>
      </rPr>
      <t>年末关怀活动第一天</t>
    </r>
  </si>
  <si>
    <r>
      <rPr>
        <sz val="11"/>
        <color rgb="FF000000"/>
        <rFont val="楷体"/>
        <charset val="134"/>
      </rPr>
      <t>赵可歆</t>
    </r>
  </si>
  <si>
    <r>
      <rPr>
        <sz val="11"/>
        <color rgb="FF000000"/>
        <rFont val="楷体"/>
        <charset val="134"/>
      </rPr>
      <t>光盘行动；餐厅防疫</t>
    </r>
  </si>
  <si>
    <r>
      <rPr>
        <sz val="11"/>
        <color rgb="FF000000"/>
        <rFont val="楷体"/>
        <charset val="134"/>
      </rPr>
      <t>许娇娇</t>
    </r>
  </si>
  <si>
    <r>
      <rPr>
        <sz val="11"/>
        <color rgb="FF000000"/>
        <rFont val="楷体"/>
        <charset val="134"/>
      </rPr>
      <t>传承文明，服务社会</t>
    </r>
  </si>
  <si>
    <r>
      <rPr>
        <sz val="11"/>
        <color rgb="FF000000"/>
        <rFont val="楷体"/>
        <charset val="134"/>
      </rPr>
      <t>王玥</t>
    </r>
  </si>
  <si>
    <r>
      <rPr>
        <sz val="11"/>
        <color rgb="FF000000"/>
        <rFont val="楷体"/>
        <charset val="134"/>
      </rPr>
      <t>餐厅防疫；青春兴晋</t>
    </r>
  </si>
  <si>
    <r>
      <rPr>
        <sz val="11"/>
        <color rgb="FF000000"/>
        <rFont val="楷体"/>
        <charset val="134"/>
      </rPr>
      <t>戴欣怡</t>
    </r>
  </si>
  <si>
    <r>
      <rPr>
        <sz val="11"/>
        <color rgb="FF000000"/>
        <rFont val="楷体"/>
        <charset val="134"/>
      </rPr>
      <t>生涯体验周</t>
    </r>
    <r>
      <rPr>
        <sz val="11"/>
        <color rgb="FF000000"/>
        <rFont val="Times New Roman"/>
        <charset val="134"/>
      </rPr>
      <t xml:space="preserve">  </t>
    </r>
    <r>
      <rPr>
        <sz val="11"/>
        <color rgb="FF000000"/>
        <rFont val="楷体"/>
        <charset val="134"/>
      </rPr>
      <t>创城</t>
    </r>
  </si>
  <si>
    <r>
      <rPr>
        <sz val="11"/>
        <color rgb="FF000000"/>
        <rFont val="楷体"/>
        <charset val="134"/>
      </rPr>
      <t>曹欢欢</t>
    </r>
  </si>
  <si>
    <r>
      <rPr>
        <sz val="11"/>
        <color rgb="FF000000"/>
        <rFont val="楷体"/>
        <charset val="134"/>
      </rPr>
      <t>餐厅防疫</t>
    </r>
    <r>
      <rPr>
        <sz val="11"/>
        <color rgb="FF000000"/>
        <rFont val="Times New Roman"/>
        <charset val="134"/>
      </rPr>
      <t xml:space="preserve"> </t>
    </r>
    <r>
      <rPr>
        <sz val="11"/>
        <color rgb="FF000000"/>
        <rFont val="楷体"/>
        <charset val="134"/>
      </rPr>
      <t>光盘行动</t>
    </r>
  </si>
  <si>
    <r>
      <rPr>
        <sz val="11"/>
        <color rgb="FF000000"/>
        <rFont val="楷体"/>
        <charset val="134"/>
      </rPr>
      <t>赵鑫铖</t>
    </r>
  </si>
  <si>
    <r>
      <rPr>
        <sz val="11"/>
        <color rgb="FF000000"/>
        <rFont val="楷体"/>
        <charset val="134"/>
      </rPr>
      <t>疫情防控我们在行动</t>
    </r>
  </si>
  <si>
    <r>
      <rPr>
        <sz val="11"/>
        <color rgb="FF000000"/>
        <rFont val="楷体"/>
        <charset val="134"/>
      </rPr>
      <t>牛诗婷</t>
    </r>
  </si>
  <si>
    <t>201900602133</t>
  </si>
  <si>
    <r>
      <rPr>
        <sz val="11"/>
        <color rgb="FF000000"/>
        <rFont val="Times New Roman"/>
        <charset val="134"/>
      </rPr>
      <t>2020</t>
    </r>
    <r>
      <rPr>
        <sz val="11"/>
        <color rgb="FF000000"/>
        <rFont val="楷体"/>
        <charset val="134"/>
      </rPr>
      <t>为奉献活动奉献</t>
    </r>
  </si>
  <si>
    <r>
      <rPr>
        <sz val="11"/>
        <color rgb="FF000000"/>
        <rFont val="楷体"/>
        <charset val="134"/>
      </rPr>
      <t>高慧敏</t>
    </r>
  </si>
  <si>
    <t>201900602105</t>
  </si>
  <si>
    <r>
      <rPr>
        <sz val="11"/>
        <color rgb="FF000000"/>
        <rFont val="楷体"/>
        <charset val="134"/>
      </rPr>
      <t>生涯体验周</t>
    </r>
    <r>
      <rPr>
        <sz val="11"/>
        <color rgb="FF000000"/>
        <rFont val="Times New Roman"/>
        <charset val="134"/>
      </rPr>
      <t xml:space="preserve"> </t>
    </r>
    <r>
      <rPr>
        <sz val="11"/>
        <color rgb="FF000000"/>
        <rFont val="楷体"/>
        <charset val="134"/>
      </rPr>
      <t>创城志愿</t>
    </r>
  </si>
  <si>
    <r>
      <rPr>
        <sz val="11"/>
        <color rgb="FF000000"/>
        <rFont val="楷体"/>
        <charset val="134"/>
      </rPr>
      <t>高雅洁</t>
    </r>
  </si>
  <si>
    <t>201900601107</t>
  </si>
  <si>
    <r>
      <rPr>
        <sz val="11"/>
        <color rgb="FF000000"/>
        <rFont val="楷体"/>
        <charset val="134"/>
      </rPr>
      <t>生涯体验周</t>
    </r>
    <r>
      <rPr>
        <sz val="11"/>
        <color rgb="FF000000"/>
        <rFont val="Times New Roman"/>
        <charset val="134"/>
      </rPr>
      <t xml:space="preserve"> </t>
    </r>
    <r>
      <rPr>
        <sz val="11"/>
        <color rgb="FF000000"/>
        <rFont val="楷体"/>
        <charset val="134"/>
      </rPr>
      <t>餐厅防疫</t>
    </r>
  </si>
  <si>
    <r>
      <rPr>
        <sz val="11"/>
        <color rgb="FF000000"/>
        <rFont val="楷体"/>
        <charset val="134"/>
      </rPr>
      <t>邓圆</t>
    </r>
  </si>
  <si>
    <t>201900603104</t>
  </si>
  <si>
    <r>
      <rPr>
        <sz val="11"/>
        <color rgb="FF000000"/>
        <rFont val="楷体"/>
        <charset val="134"/>
      </rPr>
      <t>刘婉婷</t>
    </r>
  </si>
  <si>
    <r>
      <rPr>
        <sz val="11"/>
        <color rgb="FF000000"/>
        <rFont val="楷体"/>
        <charset val="134"/>
      </rPr>
      <t>餐厅防疫；生涯体验周</t>
    </r>
  </si>
  <si>
    <r>
      <rPr>
        <sz val="11"/>
        <color rgb="FF000000"/>
        <rFont val="楷体"/>
        <charset val="134"/>
      </rPr>
      <t>韩琳</t>
    </r>
  </si>
  <si>
    <r>
      <rPr>
        <sz val="11"/>
        <color rgb="FF000000"/>
        <rFont val="楷体"/>
        <charset val="134"/>
      </rPr>
      <t>生涯体验周；餐厅防疫</t>
    </r>
  </si>
  <si>
    <r>
      <rPr>
        <sz val="11"/>
        <color rgb="FF000000"/>
        <rFont val="楷体"/>
        <charset val="134"/>
      </rPr>
      <t>朱静茹</t>
    </r>
  </si>
  <si>
    <r>
      <rPr>
        <sz val="11"/>
        <color rgb="FF000000"/>
        <rFont val="楷体"/>
        <charset val="134"/>
      </rPr>
      <t>防艾志愿；档案馆整理</t>
    </r>
  </si>
  <si>
    <r>
      <rPr>
        <sz val="11"/>
        <color rgb="FF000000"/>
        <rFont val="楷体"/>
        <charset val="134"/>
      </rPr>
      <t>蔺文韬</t>
    </r>
  </si>
  <si>
    <r>
      <rPr>
        <sz val="11"/>
        <color rgb="FF000000"/>
        <rFont val="楷体"/>
        <charset val="134"/>
      </rPr>
      <t>新冠疫情公益心理援助</t>
    </r>
  </si>
  <si>
    <r>
      <rPr>
        <sz val="11"/>
        <color rgb="FF000000"/>
        <rFont val="楷体"/>
        <charset val="134"/>
      </rPr>
      <t>申珂凡</t>
    </r>
  </si>
  <si>
    <r>
      <rPr>
        <sz val="11"/>
        <color rgb="FF000000"/>
        <rFont val="Times New Roman"/>
        <charset val="134"/>
      </rPr>
      <t>“</t>
    </r>
    <r>
      <rPr>
        <sz val="11"/>
        <color rgb="FF000000"/>
        <rFont val="楷体"/>
        <charset val="134"/>
      </rPr>
      <t>疫路同行</t>
    </r>
    <r>
      <rPr>
        <sz val="11"/>
        <color rgb="FF000000"/>
        <rFont val="Times New Roman"/>
        <charset val="134"/>
      </rPr>
      <t>”</t>
    </r>
    <r>
      <rPr>
        <sz val="11"/>
        <color rgb="FF000000"/>
        <rFont val="楷体"/>
        <charset val="134"/>
      </rPr>
      <t>支教活动</t>
    </r>
  </si>
  <si>
    <r>
      <rPr>
        <sz val="11"/>
        <color rgb="FF000000"/>
        <rFont val="楷体"/>
        <charset val="134"/>
      </rPr>
      <t>付冰艳</t>
    </r>
  </si>
  <si>
    <r>
      <rPr>
        <sz val="11"/>
        <color rgb="FF000000"/>
        <rFont val="楷体"/>
        <charset val="134"/>
      </rPr>
      <t>王婷</t>
    </r>
  </si>
  <si>
    <r>
      <rPr>
        <sz val="11"/>
        <color rgb="FF000000"/>
        <rFont val="楷体"/>
        <charset val="134"/>
      </rPr>
      <t>朱达清</t>
    </r>
  </si>
  <si>
    <t>201800601048</t>
  </si>
  <si>
    <r>
      <rPr>
        <sz val="11"/>
        <color rgb="FF000000"/>
        <rFont val="楷体"/>
        <charset val="134"/>
      </rPr>
      <t>创城志愿</t>
    </r>
    <r>
      <rPr>
        <sz val="11"/>
        <color rgb="FF000000"/>
        <rFont val="Times New Roman"/>
        <charset val="134"/>
      </rPr>
      <t xml:space="preserve"> </t>
    </r>
    <r>
      <rPr>
        <sz val="11"/>
        <color rgb="FF000000"/>
        <rFont val="楷体"/>
        <charset val="134"/>
      </rPr>
      <t>刷树志愿活动</t>
    </r>
  </si>
  <si>
    <r>
      <rPr>
        <sz val="11"/>
        <color rgb="FF000000"/>
        <rFont val="楷体"/>
        <charset val="134"/>
      </rPr>
      <t>刘亚男</t>
    </r>
  </si>
  <si>
    <r>
      <rPr>
        <sz val="11"/>
        <color rgb="FF000000"/>
        <rFont val="楷体"/>
        <charset val="134"/>
      </rPr>
      <t>餐厅防疫；二青会青运村</t>
    </r>
  </si>
  <si>
    <r>
      <rPr>
        <sz val="11"/>
        <color rgb="FF000000"/>
        <rFont val="楷体"/>
        <charset val="134"/>
      </rPr>
      <t>徐嘉敏</t>
    </r>
  </si>
  <si>
    <r>
      <rPr>
        <sz val="11"/>
        <color rgb="FF000000"/>
        <rFont val="楷体"/>
        <charset val="134"/>
      </rPr>
      <t>餐厅防疫；社区疫情防控</t>
    </r>
  </si>
  <si>
    <r>
      <rPr>
        <sz val="11"/>
        <color rgb="FF000000"/>
        <rFont val="楷体"/>
        <charset val="134"/>
      </rPr>
      <t>姜依铭</t>
    </r>
  </si>
  <si>
    <t>20200060201013</t>
  </si>
  <si>
    <r>
      <rPr>
        <sz val="11"/>
        <color rgb="FF000000"/>
        <rFont val="楷体"/>
        <charset val="134"/>
      </rPr>
      <t>第六次一对一辅导志愿活动</t>
    </r>
  </si>
  <si>
    <r>
      <rPr>
        <sz val="11"/>
        <color rgb="FF000000"/>
        <rFont val="楷体"/>
        <charset val="134"/>
      </rPr>
      <t>王海燕</t>
    </r>
  </si>
  <si>
    <r>
      <rPr>
        <sz val="11"/>
        <color rgb="FF000000"/>
        <rFont val="楷体"/>
        <charset val="134"/>
      </rPr>
      <t>山西大学善行一百志愿活动</t>
    </r>
  </si>
  <si>
    <r>
      <rPr>
        <sz val="11"/>
        <color rgb="FF000000"/>
        <rFont val="楷体"/>
        <charset val="134"/>
      </rPr>
      <t>何冰洁</t>
    </r>
  </si>
  <si>
    <r>
      <rPr>
        <sz val="11"/>
        <color rgb="FF000000"/>
        <rFont val="楷体"/>
        <charset val="134"/>
      </rPr>
      <t>生涯体验周；创城；餐厅防疫</t>
    </r>
  </si>
  <si>
    <r>
      <rPr>
        <sz val="11"/>
        <color rgb="FF000000"/>
        <rFont val="楷体"/>
        <charset val="134"/>
      </rPr>
      <t>刘婕</t>
    </r>
  </si>
  <si>
    <r>
      <rPr>
        <sz val="11"/>
        <color rgb="FF000000"/>
        <rFont val="楷体"/>
        <charset val="134"/>
      </rPr>
      <t>防艾；餐厅防疫；创城；刷树</t>
    </r>
  </si>
  <si>
    <r>
      <rPr>
        <sz val="11"/>
        <color rgb="FF000000"/>
        <rFont val="楷体"/>
        <charset val="134"/>
      </rPr>
      <t>宋楠</t>
    </r>
  </si>
  <si>
    <r>
      <rPr>
        <sz val="11"/>
        <color rgb="FF000000"/>
        <rFont val="Times New Roman"/>
        <charset val="134"/>
      </rPr>
      <t>2020</t>
    </r>
    <r>
      <rPr>
        <sz val="11"/>
        <color rgb="FF000000"/>
        <rFont val="楷体"/>
        <charset val="134"/>
      </rPr>
      <t>为奉献活动奉献；创城</t>
    </r>
  </si>
  <si>
    <r>
      <rPr>
        <sz val="11"/>
        <color rgb="FF000000"/>
        <rFont val="楷体"/>
        <charset val="134"/>
      </rPr>
      <t>刘洋</t>
    </r>
  </si>
  <si>
    <r>
      <rPr>
        <sz val="11"/>
        <color rgb="FF000000"/>
        <rFont val="楷体"/>
        <charset val="134"/>
      </rPr>
      <t>传承文明，服务社会志愿活动</t>
    </r>
  </si>
  <si>
    <r>
      <rPr>
        <sz val="11"/>
        <color rgb="FF000000"/>
        <rFont val="楷体"/>
        <charset val="134"/>
      </rPr>
      <t>刘汶玉</t>
    </r>
  </si>
  <si>
    <r>
      <rPr>
        <sz val="11"/>
        <color rgb="FF000000"/>
        <rFont val="楷体"/>
        <charset val="134"/>
      </rPr>
      <t>服务社会，展我青年志愿活动</t>
    </r>
  </si>
  <si>
    <r>
      <rPr>
        <sz val="11"/>
        <color rgb="FF000000"/>
        <rFont val="楷体"/>
        <charset val="134"/>
      </rPr>
      <t>韩子辰</t>
    </r>
  </si>
  <si>
    <t>201900601110</t>
  </si>
  <si>
    <r>
      <rPr>
        <sz val="11"/>
        <color rgb="FF000000"/>
        <rFont val="楷体"/>
        <charset val="134"/>
      </rPr>
      <t>生涯体验周</t>
    </r>
    <r>
      <rPr>
        <sz val="11"/>
        <color rgb="FF000000"/>
        <rFont val="Times New Roman"/>
        <charset val="134"/>
      </rPr>
      <t xml:space="preserve"> </t>
    </r>
    <r>
      <rPr>
        <sz val="11"/>
        <color rgb="FF000000"/>
        <rFont val="楷体"/>
        <charset val="134"/>
      </rPr>
      <t>美化校园你我同行</t>
    </r>
  </si>
  <si>
    <r>
      <rPr>
        <sz val="11"/>
        <color rgb="FF000000"/>
        <rFont val="楷体"/>
        <charset val="134"/>
      </rPr>
      <t>赵谨</t>
    </r>
  </si>
  <si>
    <r>
      <rPr>
        <sz val="11"/>
        <color rgb="FF000000"/>
        <rFont val="楷体"/>
        <charset val="134"/>
      </rPr>
      <t>防艾；餐厅防疫；社区疫情防控</t>
    </r>
  </si>
  <si>
    <r>
      <rPr>
        <sz val="11"/>
        <color rgb="FF000000"/>
        <rFont val="楷体"/>
        <charset val="134"/>
      </rPr>
      <t>岳春</t>
    </r>
  </si>
  <si>
    <r>
      <rPr>
        <sz val="11"/>
        <color rgb="FF000000"/>
        <rFont val="楷体"/>
        <charset val="134"/>
      </rPr>
      <t>创城志愿活动</t>
    </r>
    <r>
      <rPr>
        <sz val="11"/>
        <color rgb="FF000000"/>
        <rFont val="Times New Roman"/>
        <charset val="134"/>
      </rPr>
      <t xml:space="preserve">  </t>
    </r>
    <r>
      <rPr>
        <sz val="11"/>
        <color rgb="FF000000"/>
        <rFont val="楷体"/>
        <charset val="134"/>
      </rPr>
      <t>刷树志愿活动</t>
    </r>
  </si>
  <si>
    <r>
      <rPr>
        <sz val="11"/>
        <color rgb="FF000000"/>
        <rFont val="楷体"/>
        <charset val="134"/>
      </rPr>
      <t>都子珍</t>
    </r>
  </si>
  <si>
    <r>
      <rPr>
        <sz val="11"/>
        <color rgb="FF000000"/>
        <rFont val="楷体"/>
        <charset val="134"/>
      </rPr>
      <t>餐厅防疫；</t>
    </r>
    <r>
      <rPr>
        <sz val="11"/>
        <color rgb="FF000000"/>
        <rFont val="Times New Roman"/>
        <charset val="134"/>
      </rPr>
      <t>“</t>
    </r>
    <r>
      <rPr>
        <sz val="11"/>
        <color rgb="FF000000"/>
        <rFont val="楷体"/>
        <charset val="134"/>
      </rPr>
      <t>美化校园，你我同行</t>
    </r>
    <r>
      <rPr>
        <sz val="11"/>
        <color rgb="FF000000"/>
        <rFont val="Times New Roman"/>
        <charset val="134"/>
      </rPr>
      <t>”</t>
    </r>
  </si>
  <si>
    <r>
      <rPr>
        <sz val="11"/>
        <color rgb="FF000000"/>
        <rFont val="楷体"/>
        <charset val="134"/>
      </rPr>
      <t>徐婷</t>
    </r>
  </si>
  <si>
    <r>
      <rPr>
        <sz val="11"/>
        <color rgb="FF000000"/>
        <rFont val="楷体"/>
        <charset val="134"/>
      </rPr>
      <t>餐厅防疫</t>
    </r>
    <r>
      <rPr>
        <sz val="11"/>
        <color rgb="FF000000"/>
        <rFont val="Times New Roman"/>
        <charset val="134"/>
      </rPr>
      <t xml:space="preserve">  </t>
    </r>
    <r>
      <rPr>
        <sz val="11"/>
        <color rgb="FF000000"/>
        <rFont val="楷体"/>
        <charset val="134"/>
      </rPr>
      <t>文明校园之</t>
    </r>
    <r>
      <rPr>
        <sz val="11"/>
        <color rgb="FF000000"/>
        <rFont val="Times New Roman"/>
        <charset val="134"/>
      </rPr>
      <t>2</t>
    </r>
    <r>
      <rPr>
        <sz val="11"/>
        <color rgb="FF000000"/>
        <rFont val="楷体"/>
        <charset val="134"/>
      </rPr>
      <t>道路清洁</t>
    </r>
  </si>
  <si>
    <r>
      <rPr>
        <sz val="11"/>
        <color rgb="FF000000"/>
        <rFont val="楷体"/>
        <charset val="134"/>
      </rPr>
      <t>餐厅疫情防控</t>
    </r>
    <r>
      <rPr>
        <sz val="11"/>
        <color rgb="FF000000"/>
        <rFont val="Times New Roman"/>
        <charset val="134"/>
      </rPr>
      <t xml:space="preserve">   </t>
    </r>
    <r>
      <rPr>
        <sz val="11"/>
        <color rgb="FF000000"/>
        <rFont val="楷体"/>
        <charset val="134"/>
      </rPr>
      <t>网络心理援助服务</t>
    </r>
  </si>
  <si>
    <r>
      <rPr>
        <sz val="11"/>
        <color rgb="FF000000"/>
        <rFont val="楷体"/>
        <charset val="134"/>
      </rPr>
      <t>冯雅茜</t>
    </r>
  </si>
  <si>
    <r>
      <rPr>
        <sz val="11"/>
        <color rgb="FF000000"/>
        <rFont val="Times New Roman"/>
        <charset val="134"/>
      </rPr>
      <t>2020</t>
    </r>
    <r>
      <rPr>
        <sz val="11"/>
        <color rgb="FF000000"/>
        <rFont val="楷体"/>
        <charset val="134"/>
      </rPr>
      <t>为奉献活动奉献；餐厅防疫；刷树</t>
    </r>
  </si>
  <si>
    <r>
      <rPr>
        <sz val="11"/>
        <color rgb="FF000000"/>
        <rFont val="楷体"/>
        <charset val="134"/>
      </rPr>
      <t>弓妤</t>
    </r>
  </si>
  <si>
    <r>
      <rPr>
        <sz val="11"/>
        <color rgb="FF000000"/>
        <rFont val="楷体"/>
        <charset val="134"/>
      </rPr>
      <t>餐厅防疫；</t>
    </r>
    <r>
      <rPr>
        <sz val="11"/>
        <color rgb="FF000000"/>
        <rFont val="Times New Roman"/>
        <charset val="134"/>
      </rPr>
      <t>“</t>
    </r>
    <r>
      <rPr>
        <sz val="11"/>
        <color rgb="FF000000"/>
        <rFont val="楷体"/>
        <charset val="134"/>
      </rPr>
      <t>美化校园。你我同行</t>
    </r>
    <r>
      <rPr>
        <sz val="11"/>
        <color rgb="FF000000"/>
        <rFont val="Times New Roman"/>
        <charset val="134"/>
      </rPr>
      <t>”</t>
    </r>
    <r>
      <rPr>
        <sz val="11"/>
        <color rgb="FF000000"/>
        <rFont val="楷体"/>
        <charset val="134"/>
      </rPr>
      <t>；刷树</t>
    </r>
  </si>
  <si>
    <r>
      <rPr>
        <sz val="11"/>
        <color rgb="FF000000"/>
        <rFont val="楷体"/>
        <charset val="134"/>
      </rPr>
      <t>王永升</t>
    </r>
  </si>
  <si>
    <t>201800603027</t>
  </si>
  <si>
    <r>
      <rPr>
        <sz val="11"/>
        <color rgb="FF000000"/>
        <rFont val="楷体"/>
        <charset val="134"/>
      </rPr>
      <t>创城志愿</t>
    </r>
    <r>
      <rPr>
        <sz val="11"/>
        <color rgb="FF000000"/>
        <rFont val="Times New Roman"/>
        <charset val="134"/>
      </rPr>
      <t xml:space="preserve"> </t>
    </r>
    <r>
      <rPr>
        <sz val="11"/>
        <color rgb="FF000000"/>
        <rFont val="楷体"/>
        <charset val="134"/>
      </rPr>
      <t>餐厅防疫</t>
    </r>
    <r>
      <rPr>
        <sz val="11"/>
        <color rgb="FF000000"/>
        <rFont val="Times New Roman"/>
        <charset val="134"/>
      </rPr>
      <t xml:space="preserve"> </t>
    </r>
    <r>
      <rPr>
        <sz val="11"/>
        <color rgb="FF000000"/>
        <rFont val="楷体"/>
        <charset val="134"/>
      </rPr>
      <t>创建文明城市志愿活动</t>
    </r>
  </si>
  <si>
    <r>
      <rPr>
        <sz val="11"/>
        <color rgb="FF000000"/>
        <rFont val="楷体"/>
        <charset val="134"/>
      </rPr>
      <t>闫丽媛</t>
    </r>
  </si>
  <si>
    <t>201921402006</t>
  </si>
  <si>
    <r>
      <rPr>
        <sz val="11"/>
        <color rgb="FF000000"/>
        <rFont val="楷体"/>
        <charset val="134"/>
      </rPr>
      <t>防艾知识巡讲</t>
    </r>
    <r>
      <rPr>
        <sz val="11"/>
        <color rgb="FF000000"/>
        <rFont val="Times New Roman"/>
        <charset val="134"/>
      </rPr>
      <t xml:space="preserve"> </t>
    </r>
    <r>
      <rPr>
        <sz val="11"/>
        <color rgb="FF000000"/>
        <rFont val="楷体"/>
        <charset val="134"/>
      </rPr>
      <t>创城志愿</t>
    </r>
    <r>
      <rPr>
        <sz val="11"/>
        <color rgb="FF000000"/>
        <rFont val="Times New Roman"/>
        <charset val="134"/>
      </rPr>
      <t xml:space="preserve"> </t>
    </r>
    <r>
      <rPr>
        <sz val="11"/>
        <color rgb="FF000000"/>
        <rFont val="楷体"/>
        <charset val="134"/>
      </rPr>
      <t>防艾全体志愿大会</t>
    </r>
  </si>
  <si>
    <r>
      <rPr>
        <sz val="11"/>
        <color rgb="FF000000"/>
        <rFont val="楷体"/>
        <charset val="134"/>
      </rPr>
      <t>童梦洁</t>
    </r>
  </si>
  <si>
    <r>
      <rPr>
        <sz val="11"/>
        <color rgb="FF000000"/>
        <rFont val="楷体"/>
        <charset val="134"/>
      </rPr>
      <t>暑期黄花园支教、生涯体验周、创城志愿活动</t>
    </r>
  </si>
  <si>
    <r>
      <rPr>
        <sz val="11"/>
        <color rgb="FF000000"/>
        <rFont val="楷体"/>
        <charset val="134"/>
      </rPr>
      <t>李璇</t>
    </r>
  </si>
  <si>
    <r>
      <rPr>
        <sz val="11"/>
        <color rgb="FF000000"/>
        <rFont val="Times New Roman"/>
        <charset val="134"/>
      </rPr>
      <t>“</t>
    </r>
    <r>
      <rPr>
        <sz val="11"/>
        <color rgb="FF000000"/>
        <rFont val="楷体"/>
        <charset val="134"/>
      </rPr>
      <t>美化校园，你我同行</t>
    </r>
    <r>
      <rPr>
        <sz val="11"/>
        <color rgb="FF000000"/>
        <rFont val="Times New Roman"/>
        <charset val="134"/>
      </rPr>
      <t>”</t>
    </r>
    <r>
      <rPr>
        <sz val="11"/>
        <color rgb="FF000000"/>
        <rFont val="楷体"/>
        <charset val="134"/>
      </rPr>
      <t>；餐厅防疫；创城志愿</t>
    </r>
  </si>
  <si>
    <r>
      <rPr>
        <sz val="11"/>
        <color rgb="FF000000"/>
        <rFont val="楷体"/>
        <charset val="134"/>
      </rPr>
      <t>刘紫阳</t>
    </r>
  </si>
  <si>
    <r>
      <rPr>
        <sz val="11"/>
        <color rgb="FF000000"/>
        <rFont val="楷体"/>
        <charset val="134"/>
      </rPr>
      <t>餐厅防疫；生涯体验周；</t>
    </r>
    <r>
      <rPr>
        <sz val="11"/>
        <color rgb="FF000000"/>
        <rFont val="Times New Roman"/>
        <charset val="134"/>
      </rPr>
      <t>2020</t>
    </r>
    <r>
      <rPr>
        <sz val="11"/>
        <color rgb="FF000000"/>
        <rFont val="楷体"/>
        <charset val="134"/>
      </rPr>
      <t>为奉献活动奉献</t>
    </r>
  </si>
  <si>
    <r>
      <rPr>
        <sz val="11"/>
        <color rgb="FF000000"/>
        <rFont val="楷体"/>
        <charset val="134"/>
      </rPr>
      <t>曹倩文</t>
    </r>
  </si>
  <si>
    <r>
      <rPr>
        <sz val="11"/>
        <color rgb="FF000000"/>
        <rFont val="楷体"/>
        <charset val="134"/>
      </rPr>
      <t>防艾；餐厅防疫；新冠疫情公益心理援助；创城</t>
    </r>
  </si>
  <si>
    <r>
      <rPr>
        <sz val="11"/>
        <color rgb="FF000000"/>
        <rFont val="楷体"/>
        <charset val="134"/>
      </rPr>
      <t>孟祥婕</t>
    </r>
  </si>
  <si>
    <r>
      <rPr>
        <sz val="11"/>
        <color rgb="FF000000"/>
        <rFont val="楷体"/>
        <charset val="134"/>
      </rPr>
      <t>餐厅疫情防控</t>
    </r>
    <r>
      <rPr>
        <sz val="11"/>
        <color rgb="FF000000"/>
        <rFont val="Times New Roman"/>
        <charset val="134"/>
      </rPr>
      <t xml:space="preserve">  </t>
    </r>
    <r>
      <rPr>
        <sz val="11"/>
        <color rgb="FF000000"/>
        <rFont val="楷体"/>
        <charset val="134"/>
      </rPr>
      <t>晋中市</t>
    </r>
    <r>
      <rPr>
        <sz val="11"/>
        <color rgb="FF000000"/>
        <rFont val="Times New Roman"/>
        <charset val="134"/>
      </rPr>
      <t>“</t>
    </r>
    <r>
      <rPr>
        <sz val="11"/>
        <color rgb="FF000000"/>
        <rFont val="楷体"/>
        <charset val="134"/>
      </rPr>
      <t>联防联控</t>
    </r>
    <r>
      <rPr>
        <sz val="11"/>
        <color rgb="FF000000"/>
        <rFont val="Times New Roman"/>
        <charset val="134"/>
      </rPr>
      <t>”</t>
    </r>
    <r>
      <rPr>
        <sz val="11"/>
        <color rgb="FF000000"/>
        <rFont val="楷体"/>
        <charset val="134"/>
      </rPr>
      <t>志愿活动</t>
    </r>
  </si>
  <si>
    <r>
      <rPr>
        <sz val="11"/>
        <color rgb="FF000000"/>
        <rFont val="楷体"/>
        <charset val="134"/>
      </rPr>
      <t>赵婷雨</t>
    </r>
  </si>
  <si>
    <t>201921411009</t>
  </si>
  <si>
    <r>
      <rPr>
        <sz val="11"/>
        <color rgb="FF000000"/>
        <rFont val="楷体"/>
        <charset val="134"/>
      </rPr>
      <t>抗疫志愿活动</t>
    </r>
    <r>
      <rPr>
        <sz val="11"/>
        <color rgb="FF000000"/>
        <rFont val="Times New Roman"/>
        <charset val="134"/>
      </rPr>
      <t xml:space="preserve"> </t>
    </r>
    <r>
      <rPr>
        <sz val="11"/>
        <color rgb="FF000000"/>
        <rFont val="楷体"/>
        <charset val="134"/>
      </rPr>
      <t>餐厅防疫</t>
    </r>
    <r>
      <rPr>
        <sz val="11"/>
        <color rgb="FF000000"/>
        <rFont val="Times New Roman"/>
        <charset val="134"/>
      </rPr>
      <t xml:space="preserve"> </t>
    </r>
    <r>
      <rPr>
        <sz val="11"/>
        <color rgb="FF000000"/>
        <rFont val="楷体"/>
        <charset val="134"/>
      </rPr>
      <t>新冠疫情公益心理援助</t>
    </r>
  </si>
  <si>
    <r>
      <rPr>
        <sz val="11"/>
        <color rgb="FF000000"/>
        <rFont val="楷体"/>
        <charset val="134"/>
      </rPr>
      <t>梁雅倩</t>
    </r>
  </si>
  <si>
    <r>
      <rPr>
        <sz val="11"/>
        <color rgb="FF000000"/>
        <rFont val="楷体"/>
        <charset val="134"/>
      </rPr>
      <t>防艾校内宣传</t>
    </r>
    <r>
      <rPr>
        <sz val="11"/>
        <color rgb="FF000000"/>
        <rFont val="Times New Roman"/>
        <charset val="134"/>
      </rPr>
      <t xml:space="preserve">   </t>
    </r>
    <r>
      <rPr>
        <sz val="11"/>
        <color rgb="FF000000"/>
        <rFont val="楷体"/>
        <charset val="134"/>
      </rPr>
      <t>餐厅防疫</t>
    </r>
    <r>
      <rPr>
        <sz val="11"/>
        <color rgb="FF000000"/>
        <rFont val="Times New Roman"/>
        <charset val="134"/>
      </rPr>
      <t xml:space="preserve">  </t>
    </r>
    <r>
      <rPr>
        <sz val="11"/>
        <color rgb="FF000000"/>
        <rFont val="楷体"/>
        <charset val="134"/>
      </rPr>
      <t>创城</t>
    </r>
    <r>
      <rPr>
        <sz val="11"/>
        <color rgb="FF000000"/>
        <rFont val="Times New Roman"/>
        <charset val="134"/>
      </rPr>
      <t xml:space="preserve">   </t>
    </r>
    <r>
      <rPr>
        <sz val="11"/>
        <color rgb="FF000000"/>
        <rFont val="楷体"/>
        <charset val="134"/>
      </rPr>
      <t>刷树</t>
    </r>
  </si>
  <si>
    <r>
      <rPr>
        <sz val="11"/>
        <color rgb="FF000000"/>
        <rFont val="楷体"/>
        <charset val="134"/>
      </rPr>
      <t>赵娇</t>
    </r>
  </si>
  <si>
    <r>
      <rPr>
        <sz val="11"/>
        <color rgb="FF000000"/>
        <rFont val="楷体"/>
        <charset val="134"/>
      </rPr>
      <t>防艾知识巡讲</t>
    </r>
    <r>
      <rPr>
        <sz val="11"/>
        <color rgb="FF000000"/>
        <rFont val="Times New Roman"/>
        <charset val="134"/>
      </rPr>
      <t xml:space="preserve">   </t>
    </r>
    <r>
      <rPr>
        <sz val="11"/>
        <color rgb="FF000000"/>
        <rFont val="楷体"/>
        <charset val="134"/>
      </rPr>
      <t>生涯体验周</t>
    </r>
    <r>
      <rPr>
        <sz val="11"/>
        <color rgb="FF000000"/>
        <rFont val="Times New Roman"/>
        <charset val="134"/>
      </rPr>
      <t xml:space="preserve">  </t>
    </r>
    <r>
      <rPr>
        <sz val="11"/>
        <color rgb="FF000000"/>
        <rFont val="楷体"/>
        <charset val="134"/>
      </rPr>
      <t>餐厅疫情防控</t>
    </r>
  </si>
  <si>
    <r>
      <rPr>
        <sz val="11"/>
        <color rgb="FF000000"/>
        <rFont val="楷体"/>
        <charset val="134"/>
      </rPr>
      <t>杜子怡</t>
    </r>
  </si>
  <si>
    <t>201900603106</t>
  </si>
  <si>
    <r>
      <rPr>
        <sz val="11"/>
        <color rgb="FF000000"/>
        <rFont val="楷体"/>
        <charset val="134"/>
      </rPr>
      <t>生涯体验周志愿活动</t>
    </r>
    <r>
      <rPr>
        <sz val="11"/>
        <color rgb="FF000000"/>
        <rFont val="Times New Roman"/>
        <charset val="134"/>
      </rPr>
      <t xml:space="preserve"> </t>
    </r>
    <r>
      <rPr>
        <sz val="11"/>
        <color rgb="FF000000"/>
        <rFont val="楷体"/>
        <charset val="134"/>
      </rPr>
      <t>餐厅防疫</t>
    </r>
    <r>
      <rPr>
        <sz val="11"/>
        <color rgb="FF000000"/>
        <rFont val="Times New Roman"/>
        <charset val="134"/>
      </rPr>
      <t xml:space="preserve">  </t>
    </r>
    <r>
      <rPr>
        <sz val="11"/>
        <color rgb="FF000000"/>
        <rFont val="楷体"/>
        <charset val="134"/>
      </rPr>
      <t>三月五日</t>
    </r>
    <r>
      <rPr>
        <sz val="11"/>
        <color rgb="FF000000"/>
        <rFont val="Times New Roman"/>
        <charset val="134"/>
      </rPr>
      <t>“</t>
    </r>
    <r>
      <rPr>
        <sz val="11"/>
        <color rgb="FF000000"/>
        <rFont val="楷体"/>
        <charset val="134"/>
      </rPr>
      <t>学雷锋</t>
    </r>
    <r>
      <rPr>
        <sz val="11"/>
        <color rgb="FF000000"/>
        <rFont val="Times New Roman"/>
        <charset val="134"/>
      </rPr>
      <t>”</t>
    </r>
    <r>
      <rPr>
        <sz val="11"/>
        <color rgb="FF000000"/>
        <rFont val="楷体"/>
        <charset val="134"/>
      </rPr>
      <t>志愿启动仪式</t>
    </r>
  </si>
  <si>
    <r>
      <rPr>
        <sz val="11"/>
        <color rgb="FF000000"/>
        <rFont val="楷体"/>
        <charset val="134"/>
      </rPr>
      <t>李怡哲</t>
    </r>
  </si>
  <si>
    <t>201900602122</t>
  </si>
  <si>
    <r>
      <rPr>
        <sz val="11"/>
        <color rgb="FF000000"/>
        <rFont val="楷体"/>
        <charset val="134"/>
      </rPr>
      <t>生涯体验周志愿活动</t>
    </r>
    <r>
      <rPr>
        <sz val="11"/>
        <color rgb="FF000000"/>
        <rFont val="Times New Roman"/>
        <charset val="134"/>
      </rPr>
      <t xml:space="preserve"> </t>
    </r>
    <r>
      <rPr>
        <sz val="11"/>
        <color rgb="FF000000"/>
        <rFont val="楷体"/>
        <charset val="134"/>
      </rPr>
      <t>餐厅防疫</t>
    </r>
    <r>
      <rPr>
        <sz val="11"/>
        <color rgb="FF000000"/>
        <rFont val="Times New Roman"/>
        <charset val="134"/>
      </rPr>
      <t xml:space="preserve"> “</t>
    </r>
    <r>
      <rPr>
        <sz val="11"/>
        <color rgb="FF000000"/>
        <rFont val="楷体"/>
        <charset val="134"/>
      </rPr>
      <t>疫路同行</t>
    </r>
    <r>
      <rPr>
        <sz val="11"/>
        <color rgb="FF000000"/>
        <rFont val="Times New Roman"/>
        <charset val="134"/>
      </rPr>
      <t>”</t>
    </r>
    <r>
      <rPr>
        <sz val="11"/>
        <color rgb="FF000000"/>
        <rFont val="楷体"/>
        <charset val="134"/>
      </rPr>
      <t>志愿活动</t>
    </r>
    <r>
      <rPr>
        <sz val="11"/>
        <color rgb="FF000000"/>
        <rFont val="Times New Roman"/>
        <charset val="134"/>
      </rPr>
      <t xml:space="preserve"> 2020</t>
    </r>
    <r>
      <rPr>
        <sz val="11"/>
        <color rgb="FF000000"/>
        <rFont val="楷体"/>
        <charset val="134"/>
      </rPr>
      <t>为奉献活动奉献</t>
    </r>
  </si>
  <si>
    <r>
      <rPr>
        <sz val="11"/>
        <color rgb="FF000000"/>
        <rFont val="楷体"/>
        <charset val="134"/>
      </rPr>
      <t>刘畅</t>
    </r>
  </si>
  <si>
    <r>
      <rPr>
        <sz val="11"/>
        <color rgb="FF000000"/>
        <rFont val="Times New Roman"/>
        <charset val="134"/>
      </rPr>
      <t>”</t>
    </r>
    <r>
      <rPr>
        <sz val="11"/>
        <color rgb="FF000000"/>
        <rFont val="楷体"/>
        <charset val="134"/>
      </rPr>
      <t>疫路同行</t>
    </r>
    <r>
      <rPr>
        <sz val="11"/>
        <color rgb="FF000000"/>
        <rFont val="Times New Roman"/>
        <charset val="134"/>
      </rPr>
      <t>“</t>
    </r>
    <r>
      <rPr>
        <sz val="11"/>
        <color rgb="FF000000"/>
        <rFont val="楷体"/>
        <charset val="134"/>
      </rPr>
      <t>志愿活动</t>
    </r>
    <r>
      <rPr>
        <sz val="11"/>
        <color rgb="FF000000"/>
        <rFont val="Times New Roman"/>
        <charset val="134"/>
      </rPr>
      <t xml:space="preserve">   </t>
    </r>
    <r>
      <rPr>
        <sz val="11"/>
        <color rgb="FF000000"/>
        <rFont val="楷体"/>
        <charset val="134"/>
      </rPr>
      <t>餐厅防疫</t>
    </r>
    <r>
      <rPr>
        <sz val="11"/>
        <color rgb="FF000000"/>
        <rFont val="Times New Roman"/>
        <charset val="134"/>
      </rPr>
      <t xml:space="preserve">  </t>
    </r>
    <r>
      <rPr>
        <sz val="11"/>
        <color rgb="FF000000"/>
        <rFont val="楷体"/>
        <charset val="134"/>
      </rPr>
      <t>春运志愿服务</t>
    </r>
    <r>
      <rPr>
        <sz val="11"/>
        <color rgb="FF000000"/>
        <rFont val="Times New Roman"/>
        <charset val="134"/>
      </rPr>
      <t xml:space="preserve">  </t>
    </r>
    <r>
      <rPr>
        <sz val="11"/>
        <color rgb="FF000000"/>
        <rFont val="楷体"/>
        <charset val="134"/>
      </rPr>
      <t>第十四届豫商大会</t>
    </r>
  </si>
  <si>
    <r>
      <rPr>
        <sz val="11"/>
        <color rgb="FF000000"/>
        <rFont val="楷体"/>
        <charset val="134"/>
      </rPr>
      <t>李楚琪</t>
    </r>
  </si>
  <si>
    <r>
      <rPr>
        <sz val="11"/>
        <color rgb="FF000000"/>
        <rFont val="楷体"/>
        <charset val="134"/>
      </rPr>
      <t>防艾；餐厅防疫；</t>
    </r>
    <r>
      <rPr>
        <sz val="11"/>
        <color rgb="FF000000"/>
        <rFont val="Times New Roman"/>
        <charset val="134"/>
      </rPr>
      <t>“</t>
    </r>
    <r>
      <rPr>
        <sz val="11"/>
        <color rgb="FF000000"/>
        <rFont val="楷体"/>
        <charset val="134"/>
      </rPr>
      <t>美化校园，你我同行</t>
    </r>
    <r>
      <rPr>
        <sz val="11"/>
        <color rgb="FF000000"/>
        <rFont val="Times New Roman"/>
        <charset val="134"/>
      </rPr>
      <t>”</t>
    </r>
    <r>
      <rPr>
        <sz val="11"/>
        <color rgb="FF000000"/>
        <rFont val="楷体"/>
        <charset val="134"/>
      </rPr>
      <t>；</t>
    </r>
    <r>
      <rPr>
        <sz val="11"/>
        <color rgb="FF000000"/>
        <rFont val="Times New Roman"/>
        <charset val="134"/>
      </rPr>
      <t>2020</t>
    </r>
    <r>
      <rPr>
        <sz val="11"/>
        <color rgb="FF000000"/>
        <rFont val="楷体"/>
        <charset val="134"/>
      </rPr>
      <t>秋季校园迎新；防疫志愿服务</t>
    </r>
  </si>
  <si>
    <r>
      <rPr>
        <sz val="11"/>
        <color rgb="FF000000"/>
        <rFont val="楷体"/>
        <charset val="134"/>
      </rPr>
      <t>贺鲸璇</t>
    </r>
  </si>
  <si>
    <r>
      <rPr>
        <sz val="11"/>
        <color rgb="FF000000"/>
        <rFont val="楷体"/>
        <charset val="134"/>
      </rPr>
      <t>餐厅防疫</t>
    </r>
    <r>
      <rPr>
        <sz val="11"/>
        <color rgb="FF000000"/>
        <rFont val="Times New Roman"/>
        <charset val="134"/>
      </rPr>
      <t xml:space="preserve"> </t>
    </r>
    <r>
      <rPr>
        <sz val="11"/>
        <color rgb="FF000000"/>
        <rFont val="楷体"/>
        <charset val="134"/>
      </rPr>
      <t>青运村志愿活动</t>
    </r>
    <r>
      <rPr>
        <sz val="11"/>
        <color rgb="FF000000"/>
        <rFont val="Times New Roman"/>
        <charset val="134"/>
      </rPr>
      <t xml:space="preserve"> </t>
    </r>
    <r>
      <rPr>
        <sz val="11"/>
        <color rgb="FF000000"/>
        <rFont val="楷体"/>
        <charset val="134"/>
      </rPr>
      <t>二青会排球比赛</t>
    </r>
    <r>
      <rPr>
        <sz val="11"/>
        <color rgb="FF000000"/>
        <rFont val="Times New Roman"/>
        <charset val="134"/>
      </rPr>
      <t xml:space="preserve"> </t>
    </r>
    <r>
      <rPr>
        <sz val="11"/>
        <color rgb="FF000000"/>
        <rFont val="楷体"/>
        <charset val="134"/>
      </rPr>
      <t>礼仪志愿活动培训</t>
    </r>
    <r>
      <rPr>
        <sz val="11"/>
        <color rgb="FF000000"/>
        <rFont val="Times New Roman"/>
        <charset val="134"/>
      </rPr>
      <t xml:space="preserve"> </t>
    </r>
    <r>
      <rPr>
        <sz val="11"/>
        <color rgb="FF000000"/>
        <rFont val="楷体"/>
        <charset val="134"/>
      </rPr>
      <t>二青会志愿活动培训</t>
    </r>
    <r>
      <rPr>
        <sz val="11"/>
        <color rgb="FF000000"/>
        <rFont val="Times New Roman"/>
        <charset val="134"/>
      </rPr>
      <t xml:space="preserve"> </t>
    </r>
  </si>
  <si>
    <r>
      <rPr>
        <sz val="11"/>
        <color rgb="FF000000"/>
        <rFont val="楷体"/>
        <charset val="134"/>
      </rPr>
      <t>周媛</t>
    </r>
  </si>
  <si>
    <t>201921404004</t>
  </si>
  <si>
    <r>
      <rPr>
        <sz val="11"/>
        <color rgb="FF000000"/>
        <rFont val="楷体"/>
        <charset val="134"/>
      </rPr>
      <t>远阳计划文化青年星推官</t>
    </r>
    <r>
      <rPr>
        <sz val="11"/>
        <color rgb="FF000000"/>
        <rFont val="Times New Roman"/>
        <charset val="134"/>
      </rPr>
      <t xml:space="preserve"> </t>
    </r>
    <r>
      <rPr>
        <sz val="11"/>
        <color rgb="FF000000"/>
        <rFont val="楷体"/>
        <charset val="134"/>
      </rPr>
      <t>牛气喜年志愿活动资讯陪你过大年</t>
    </r>
    <r>
      <rPr>
        <sz val="11"/>
        <color rgb="FF000000"/>
        <rFont val="Times New Roman"/>
        <charset val="134"/>
      </rPr>
      <t xml:space="preserve"> </t>
    </r>
    <r>
      <rPr>
        <sz val="11"/>
        <color rgb="FF000000"/>
        <rFont val="楷体"/>
        <charset val="134"/>
      </rPr>
      <t>年的味道正月十五过元宵</t>
    </r>
  </si>
  <si>
    <r>
      <rPr>
        <sz val="11"/>
        <color rgb="FF000000"/>
        <rFont val="楷体"/>
        <charset val="134"/>
      </rPr>
      <t>周娅</t>
    </r>
  </si>
  <si>
    <r>
      <rPr>
        <sz val="11"/>
        <color rgb="FF000000"/>
        <rFont val="楷体"/>
        <charset val="134"/>
      </rPr>
      <t>发放教科书活动</t>
    </r>
    <r>
      <rPr>
        <sz val="11"/>
        <color rgb="FF000000"/>
        <rFont val="Times New Roman"/>
        <charset val="134"/>
      </rPr>
      <t xml:space="preserve">  </t>
    </r>
    <r>
      <rPr>
        <sz val="11"/>
        <color rgb="FF000000"/>
        <rFont val="楷体"/>
        <charset val="134"/>
      </rPr>
      <t>担大任，献青春</t>
    </r>
    <r>
      <rPr>
        <sz val="11"/>
        <color rgb="FF000000"/>
        <rFont val="Times New Roman"/>
        <charset val="134"/>
      </rPr>
      <t xml:space="preserve">  </t>
    </r>
    <r>
      <rPr>
        <sz val="11"/>
        <color rgb="FF000000"/>
        <rFont val="楷体"/>
        <charset val="134"/>
      </rPr>
      <t>疫情防控</t>
    </r>
    <r>
      <rPr>
        <sz val="11"/>
        <color rgb="FF000000"/>
        <rFont val="Times New Roman"/>
        <charset val="134"/>
      </rPr>
      <t xml:space="preserve">  </t>
    </r>
    <r>
      <rPr>
        <sz val="11"/>
        <color rgb="FF000000"/>
        <rFont val="楷体"/>
        <charset val="134"/>
      </rPr>
      <t>餐厅防疫</t>
    </r>
    <r>
      <rPr>
        <sz val="11"/>
        <color rgb="FF000000"/>
        <rFont val="Times New Roman"/>
        <charset val="134"/>
      </rPr>
      <t xml:space="preserve">  </t>
    </r>
    <r>
      <rPr>
        <sz val="11"/>
        <color rgb="FF000000"/>
        <rFont val="楷体"/>
        <charset val="134"/>
      </rPr>
      <t>美化校园，你我同行</t>
    </r>
  </si>
  <si>
    <r>
      <rPr>
        <sz val="11"/>
        <color rgb="FF000000"/>
        <rFont val="楷体"/>
        <charset val="134"/>
      </rPr>
      <t>王昱舒</t>
    </r>
  </si>
  <si>
    <r>
      <rPr>
        <sz val="11"/>
        <color rgb="FF000000"/>
        <rFont val="楷体"/>
        <charset val="134"/>
      </rPr>
      <t>太原南站暑运志愿活动</t>
    </r>
    <r>
      <rPr>
        <sz val="11"/>
        <color rgb="FF000000"/>
        <rFont val="Times New Roman"/>
        <charset val="134"/>
      </rPr>
      <t xml:space="preserve">   </t>
    </r>
    <r>
      <rPr>
        <sz val="11"/>
        <color rgb="FF000000"/>
        <rFont val="楷体"/>
        <charset val="134"/>
      </rPr>
      <t>山鹰之子展览志愿活动</t>
    </r>
    <r>
      <rPr>
        <sz val="11"/>
        <color rgb="FF000000"/>
        <rFont val="Times New Roman"/>
        <charset val="134"/>
      </rPr>
      <t xml:space="preserve">  18 </t>
    </r>
    <r>
      <rPr>
        <sz val="11"/>
        <color rgb="FF000000"/>
        <rFont val="楷体"/>
        <charset val="134"/>
      </rPr>
      <t>级省博志愿活动</t>
    </r>
    <r>
      <rPr>
        <sz val="11"/>
        <color rgb="FF000000"/>
        <rFont val="Times New Roman"/>
        <charset val="134"/>
      </rPr>
      <t xml:space="preserve">  </t>
    </r>
    <r>
      <rPr>
        <sz val="11"/>
        <color rgb="FF000000"/>
        <rFont val="楷体"/>
        <charset val="134"/>
      </rPr>
      <t>寒假返乡大学生志愿活动</t>
    </r>
  </si>
  <si>
    <r>
      <rPr>
        <sz val="11"/>
        <color rgb="FF000000"/>
        <rFont val="楷体"/>
        <charset val="134"/>
      </rPr>
      <t>裴斐斐</t>
    </r>
  </si>
  <si>
    <t>201921403004</t>
  </si>
  <si>
    <r>
      <rPr>
        <sz val="11"/>
        <color rgb="FF000000"/>
        <rFont val="楷体"/>
        <charset val="134"/>
      </rPr>
      <t>山西大学创城志愿</t>
    </r>
    <r>
      <rPr>
        <sz val="11"/>
        <color rgb="FF000000"/>
        <rFont val="Times New Roman"/>
        <charset val="134"/>
      </rPr>
      <t xml:space="preserve"> </t>
    </r>
    <r>
      <rPr>
        <sz val="11"/>
        <color rgb="FF000000"/>
        <rFont val="楷体"/>
        <charset val="134"/>
      </rPr>
      <t>餐厅防疫</t>
    </r>
    <r>
      <rPr>
        <sz val="11"/>
        <color rgb="FF000000"/>
        <rFont val="Times New Roman"/>
        <charset val="134"/>
      </rPr>
      <t xml:space="preserve"> </t>
    </r>
    <r>
      <rPr>
        <sz val="11"/>
        <color rgb="FF000000"/>
        <rFont val="楷体"/>
        <charset val="134"/>
      </rPr>
      <t>年的味道</t>
    </r>
    <r>
      <rPr>
        <sz val="11"/>
        <color rgb="FF000000"/>
        <rFont val="Times New Roman"/>
        <charset val="134"/>
      </rPr>
      <t>-</t>
    </r>
    <r>
      <rPr>
        <sz val="11"/>
        <color rgb="FF000000"/>
        <rFont val="楷体"/>
        <charset val="134"/>
      </rPr>
      <t>正月十五闹元宵</t>
    </r>
    <r>
      <rPr>
        <sz val="11"/>
        <color rgb="FF000000"/>
        <rFont val="Times New Roman"/>
        <charset val="134"/>
      </rPr>
      <t xml:space="preserve"> </t>
    </r>
    <r>
      <rPr>
        <sz val="11"/>
        <color rgb="FF000000"/>
        <rFont val="楷体"/>
        <charset val="134"/>
      </rPr>
      <t>牛气喜年志愿活动资讯陪你过大年</t>
    </r>
    <r>
      <rPr>
        <sz val="11"/>
        <color rgb="FF000000"/>
        <rFont val="Times New Roman"/>
        <charset val="134"/>
      </rPr>
      <t xml:space="preserve"> </t>
    </r>
    <r>
      <rPr>
        <sz val="11"/>
        <color rgb="FF000000"/>
        <rFont val="楷体"/>
        <charset val="134"/>
      </rPr>
      <t>新冠疫情心理援助</t>
    </r>
  </si>
  <si>
    <r>
      <rPr>
        <sz val="11"/>
        <color rgb="FF000000"/>
        <rFont val="楷体"/>
        <charset val="134"/>
      </rPr>
      <t>李笑言</t>
    </r>
  </si>
  <si>
    <t>201800601014</t>
  </si>
  <si>
    <r>
      <rPr>
        <sz val="11"/>
        <color rgb="FF000000"/>
        <rFont val="楷体"/>
        <charset val="134"/>
      </rPr>
      <t>第六次一对一辅导志愿活动</t>
    </r>
    <r>
      <rPr>
        <sz val="11"/>
        <color rgb="FF000000"/>
        <rFont val="Times New Roman"/>
        <charset val="134"/>
      </rPr>
      <t xml:space="preserve"> </t>
    </r>
    <r>
      <rPr>
        <sz val="11"/>
        <color rgb="FF000000"/>
        <rFont val="楷体"/>
        <charset val="134"/>
      </rPr>
      <t>青春兴晋大学生社会实践</t>
    </r>
    <r>
      <rPr>
        <sz val="11"/>
        <color rgb="FF000000"/>
        <rFont val="Times New Roman"/>
        <charset val="134"/>
      </rPr>
      <t xml:space="preserve"> </t>
    </r>
    <r>
      <rPr>
        <sz val="11"/>
        <color rgb="FF000000"/>
        <rFont val="楷体"/>
        <charset val="134"/>
      </rPr>
      <t>青春兴晋主题志愿服务日</t>
    </r>
    <r>
      <rPr>
        <sz val="11"/>
        <color rgb="FF000000"/>
        <rFont val="Times New Roman"/>
        <charset val="134"/>
      </rPr>
      <t xml:space="preserve"> </t>
    </r>
    <r>
      <rPr>
        <sz val="11"/>
        <color rgb="FF000000"/>
        <rFont val="楷体"/>
        <charset val="134"/>
      </rPr>
      <t>政务大厅疫情防控</t>
    </r>
    <r>
      <rPr>
        <sz val="11"/>
        <color rgb="FF000000"/>
        <rFont val="Times New Roman"/>
        <charset val="134"/>
      </rPr>
      <t xml:space="preserve"> </t>
    </r>
    <r>
      <rPr>
        <sz val="11"/>
        <color rgb="FF000000"/>
        <rFont val="楷体"/>
        <charset val="134"/>
      </rPr>
      <t>创城志愿活动</t>
    </r>
    <r>
      <rPr>
        <sz val="11"/>
        <color rgb="FF000000"/>
        <rFont val="Times New Roman"/>
        <charset val="134"/>
      </rPr>
      <t xml:space="preserve"> </t>
    </r>
    <r>
      <rPr>
        <sz val="11"/>
        <color rgb="FF000000"/>
        <rFont val="楷体"/>
        <charset val="134"/>
      </rPr>
      <t>餐厅防疫志愿活动</t>
    </r>
  </si>
  <si>
    <r>
      <rPr>
        <sz val="11"/>
        <color rgb="FF000000"/>
        <rFont val="楷体"/>
        <charset val="134"/>
      </rPr>
      <t>李玉晶</t>
    </r>
  </si>
  <si>
    <r>
      <rPr>
        <sz val="11"/>
        <color rgb="FF000000"/>
        <rFont val="楷体"/>
        <charset val="134"/>
      </rPr>
      <t>防艾志愿活动活动</t>
    </r>
    <r>
      <rPr>
        <sz val="11"/>
        <color rgb="FF000000"/>
        <rFont val="Times New Roman"/>
        <charset val="134"/>
      </rPr>
      <t xml:space="preserve">  </t>
    </r>
    <r>
      <rPr>
        <sz val="11"/>
        <color rgb="FF000000"/>
        <rFont val="楷体"/>
        <charset val="134"/>
      </rPr>
      <t>餐厅防疫</t>
    </r>
    <r>
      <rPr>
        <sz val="11"/>
        <color rgb="FF000000"/>
        <rFont val="Times New Roman"/>
        <charset val="134"/>
      </rPr>
      <t xml:space="preserve">   </t>
    </r>
    <r>
      <rPr>
        <sz val="11"/>
        <color rgb="FF000000"/>
        <rFont val="楷体"/>
        <charset val="134"/>
      </rPr>
      <t>创城</t>
    </r>
    <r>
      <rPr>
        <sz val="11"/>
        <color rgb="FF000000"/>
        <rFont val="Times New Roman"/>
        <charset val="134"/>
      </rPr>
      <t xml:space="preserve">   </t>
    </r>
    <r>
      <rPr>
        <sz val="11"/>
        <color rgb="FF000000"/>
        <rFont val="楷体"/>
        <charset val="134"/>
      </rPr>
      <t>线上迷你马拉松</t>
    </r>
    <r>
      <rPr>
        <sz val="11"/>
        <color rgb="FF000000"/>
        <rFont val="Times New Roman"/>
        <charset val="134"/>
      </rPr>
      <t xml:space="preserve">   </t>
    </r>
    <r>
      <rPr>
        <sz val="11"/>
        <color rgb="FF000000"/>
        <rFont val="楷体"/>
        <charset val="134"/>
      </rPr>
      <t>年的味道</t>
    </r>
    <r>
      <rPr>
        <sz val="11"/>
        <color rgb="FF000000"/>
        <rFont val="Times New Roman"/>
        <charset val="134"/>
      </rPr>
      <t>-</t>
    </r>
    <r>
      <rPr>
        <sz val="11"/>
        <color rgb="FF000000"/>
        <rFont val="楷体"/>
        <charset val="134"/>
      </rPr>
      <t>正月十五闹元宵</t>
    </r>
    <r>
      <rPr>
        <sz val="11"/>
        <color rgb="FF000000"/>
        <rFont val="Times New Roman"/>
        <charset val="134"/>
      </rPr>
      <t xml:space="preserve">    </t>
    </r>
    <r>
      <rPr>
        <sz val="11"/>
        <color rgb="FF000000"/>
        <rFont val="楷体"/>
        <charset val="134"/>
      </rPr>
      <t>远阳计划</t>
    </r>
    <r>
      <rPr>
        <sz val="11"/>
        <color rgb="FF000000"/>
        <rFont val="Times New Roman"/>
        <charset val="134"/>
      </rPr>
      <t>-</t>
    </r>
    <r>
      <rPr>
        <sz val="11"/>
        <color rgb="FF000000"/>
        <rFont val="楷体"/>
        <charset val="134"/>
      </rPr>
      <t>文化青年星星推官</t>
    </r>
  </si>
  <si>
    <r>
      <rPr>
        <sz val="11"/>
        <color rgb="FF000000"/>
        <rFont val="楷体"/>
        <charset val="134"/>
      </rPr>
      <t>马诗佳</t>
    </r>
  </si>
  <si>
    <r>
      <rPr>
        <sz val="11"/>
        <color rgb="FF000000"/>
        <rFont val="楷体"/>
        <charset val="134"/>
      </rPr>
      <t>线上支教</t>
    </r>
    <r>
      <rPr>
        <sz val="11"/>
        <color rgb="FF000000"/>
        <rFont val="Times New Roman"/>
        <charset val="134"/>
      </rPr>
      <t xml:space="preserve">  “</t>
    </r>
    <r>
      <rPr>
        <sz val="11"/>
        <color rgb="FF000000"/>
        <rFont val="楷体"/>
        <charset val="134"/>
      </rPr>
      <t>疫路同行</t>
    </r>
    <r>
      <rPr>
        <sz val="11"/>
        <color rgb="FF000000"/>
        <rFont val="Times New Roman"/>
        <charset val="134"/>
      </rPr>
      <t>”</t>
    </r>
    <r>
      <rPr>
        <sz val="11"/>
        <color rgb="FF000000"/>
        <rFont val="楷体"/>
        <charset val="134"/>
      </rPr>
      <t>志愿活动</t>
    </r>
    <r>
      <rPr>
        <sz val="11"/>
        <color rgb="FF000000"/>
        <rFont val="Times New Roman"/>
        <charset val="134"/>
      </rPr>
      <t xml:space="preserve">  </t>
    </r>
    <r>
      <rPr>
        <sz val="11"/>
        <color rgb="FF000000"/>
        <rFont val="楷体"/>
        <charset val="134"/>
      </rPr>
      <t>餐厅防疫</t>
    </r>
    <r>
      <rPr>
        <sz val="11"/>
        <color rgb="FF000000"/>
        <rFont val="Times New Roman"/>
        <charset val="134"/>
      </rPr>
      <t xml:space="preserve">  </t>
    </r>
    <r>
      <rPr>
        <sz val="11"/>
        <color rgb="FF000000"/>
        <rFont val="楷体"/>
        <charset val="134"/>
      </rPr>
      <t>疫情防控志愿活动</t>
    </r>
    <r>
      <rPr>
        <sz val="11"/>
        <color rgb="FF000000"/>
        <rFont val="Times New Roman"/>
        <charset val="134"/>
      </rPr>
      <t xml:space="preserve">   ”</t>
    </r>
    <r>
      <rPr>
        <sz val="11"/>
        <color rgb="FF000000"/>
        <rFont val="楷体"/>
        <charset val="134"/>
      </rPr>
      <t>抗击疫情，指间志愿</t>
    </r>
    <r>
      <rPr>
        <sz val="11"/>
        <color rgb="FF000000"/>
        <rFont val="Times New Roman"/>
        <charset val="134"/>
      </rPr>
      <t>“</t>
    </r>
    <r>
      <rPr>
        <sz val="11"/>
        <color rgb="FF000000"/>
        <rFont val="楷体"/>
        <charset val="134"/>
      </rPr>
      <t>活动</t>
    </r>
    <r>
      <rPr>
        <sz val="11"/>
        <color rgb="FF000000"/>
        <rFont val="Times New Roman"/>
        <charset val="134"/>
      </rPr>
      <t xml:space="preserve">   2020</t>
    </r>
    <r>
      <rPr>
        <sz val="11"/>
        <color rgb="FF000000"/>
        <rFont val="楷体"/>
        <charset val="134"/>
      </rPr>
      <t>为奉献活动奉献活动</t>
    </r>
  </si>
  <si>
    <r>
      <rPr>
        <sz val="11"/>
        <color rgb="FF000000"/>
        <rFont val="楷体"/>
        <charset val="134"/>
      </rPr>
      <t>王菁</t>
    </r>
  </si>
  <si>
    <t>201800602033</t>
  </si>
  <si>
    <r>
      <rPr>
        <sz val="11"/>
        <color rgb="FF000000"/>
        <rFont val="楷体"/>
        <charset val="134"/>
      </rPr>
      <t>粟乡街道抗击疫情志愿活动</t>
    </r>
    <r>
      <rPr>
        <sz val="11"/>
        <color rgb="FF000000"/>
        <rFont val="Times New Roman"/>
        <charset val="134"/>
      </rPr>
      <t xml:space="preserve">  </t>
    </r>
    <r>
      <rPr>
        <sz val="11"/>
        <color rgb="FF000000"/>
        <rFont val="楷体"/>
        <charset val="134"/>
      </rPr>
      <t>粟乡街道防疫志愿活动</t>
    </r>
    <r>
      <rPr>
        <sz val="11"/>
        <color rgb="FF000000"/>
        <rFont val="Times New Roman"/>
        <charset val="134"/>
      </rPr>
      <t xml:space="preserve"> </t>
    </r>
    <r>
      <rPr>
        <sz val="11"/>
        <color rgb="FF000000"/>
        <rFont val="楷体"/>
        <charset val="134"/>
      </rPr>
      <t>迁西县新冠疫情防控志愿服务</t>
    </r>
    <r>
      <rPr>
        <sz val="11"/>
        <color rgb="FF000000"/>
        <rFont val="Times New Roman"/>
        <charset val="134"/>
      </rPr>
      <t xml:space="preserve"> </t>
    </r>
    <r>
      <rPr>
        <sz val="11"/>
        <color rgb="FF000000"/>
        <rFont val="楷体"/>
        <charset val="134"/>
      </rPr>
      <t>美化校园</t>
    </r>
    <r>
      <rPr>
        <sz val="11"/>
        <color rgb="FF000000"/>
        <rFont val="Times New Roman"/>
        <charset val="134"/>
      </rPr>
      <t xml:space="preserve"> </t>
    </r>
    <r>
      <rPr>
        <sz val="11"/>
        <color rgb="FF000000"/>
        <rFont val="楷体"/>
        <charset val="134"/>
      </rPr>
      <t>二青会</t>
    </r>
    <r>
      <rPr>
        <sz val="11"/>
        <color rgb="FF000000"/>
        <rFont val="Times New Roman"/>
        <charset val="134"/>
      </rPr>
      <t xml:space="preserve"> “</t>
    </r>
    <r>
      <rPr>
        <sz val="11"/>
        <color rgb="FF000000"/>
        <rFont val="楷体"/>
        <charset val="134"/>
      </rPr>
      <t>疫路同行</t>
    </r>
    <r>
      <rPr>
        <sz val="11"/>
        <color rgb="FF000000"/>
        <rFont val="Times New Roman"/>
        <charset val="134"/>
      </rPr>
      <t>”</t>
    </r>
    <r>
      <rPr>
        <sz val="11"/>
        <color rgb="FF000000"/>
        <rFont val="楷体"/>
        <charset val="134"/>
      </rPr>
      <t>支教活动</t>
    </r>
    <r>
      <rPr>
        <sz val="11"/>
        <color rgb="FF000000"/>
        <rFont val="Times New Roman"/>
        <charset val="134"/>
      </rPr>
      <t xml:space="preserve">   </t>
    </r>
    <r>
      <rPr>
        <sz val="11"/>
        <color rgb="FF000000"/>
        <rFont val="楷体"/>
        <charset val="134"/>
      </rPr>
      <t>二青会志愿活动培训</t>
    </r>
  </si>
  <si>
    <r>
      <rPr>
        <sz val="11"/>
        <color rgb="FF000000"/>
        <rFont val="楷体"/>
        <charset val="134"/>
      </rPr>
      <t>高瑜</t>
    </r>
  </si>
  <si>
    <r>
      <rPr>
        <sz val="11"/>
        <color rgb="FF000000"/>
        <rFont val="楷体"/>
        <charset val="134"/>
      </rPr>
      <t>全国消费扶贫志愿活动</t>
    </r>
    <r>
      <rPr>
        <sz val="11"/>
        <color rgb="FF000000"/>
        <rFont val="Times New Roman"/>
        <charset val="134"/>
      </rPr>
      <t xml:space="preserve">    </t>
    </r>
    <r>
      <rPr>
        <sz val="11"/>
        <color rgb="FF000000"/>
        <rFont val="楷体"/>
        <charset val="134"/>
      </rPr>
      <t>传承文明，服务社会</t>
    </r>
    <r>
      <rPr>
        <sz val="11"/>
        <color rgb="FF000000"/>
        <rFont val="Times New Roman"/>
        <charset val="134"/>
      </rPr>
      <t>-</t>
    </r>
    <r>
      <rPr>
        <sz val="11"/>
        <color rgb="FF000000"/>
        <rFont val="楷体"/>
        <charset val="134"/>
      </rPr>
      <t>文源讲坛志愿服务</t>
    </r>
    <r>
      <rPr>
        <sz val="11"/>
        <color rgb="FF000000"/>
        <rFont val="Times New Roman"/>
        <charset val="134"/>
      </rPr>
      <t xml:space="preserve">     “</t>
    </r>
    <r>
      <rPr>
        <sz val="11"/>
        <color rgb="FF000000"/>
        <rFont val="楷体"/>
        <charset val="134"/>
      </rPr>
      <t>传承文明，服务社会</t>
    </r>
    <r>
      <rPr>
        <sz val="11"/>
        <color rgb="FF000000"/>
        <rFont val="Times New Roman"/>
        <charset val="134"/>
      </rPr>
      <t>”</t>
    </r>
    <r>
      <rPr>
        <sz val="11"/>
        <color rgb="FF000000"/>
        <rFont val="楷体"/>
        <charset val="134"/>
      </rPr>
      <t>文化志愿活动</t>
    </r>
    <r>
      <rPr>
        <sz val="11"/>
        <color rgb="FF000000"/>
        <rFont val="Times New Roman"/>
        <charset val="134"/>
      </rPr>
      <t xml:space="preserve">    </t>
    </r>
    <r>
      <rPr>
        <sz val="11"/>
        <color rgb="FF000000"/>
        <rFont val="楷体"/>
        <charset val="134"/>
      </rPr>
      <t>新型冠状病毒疫情防控志愿服务</t>
    </r>
    <r>
      <rPr>
        <sz val="11"/>
        <color rgb="FF000000"/>
        <rFont val="Times New Roman"/>
        <charset val="134"/>
      </rPr>
      <t xml:space="preserve">   </t>
    </r>
    <r>
      <rPr>
        <sz val="11"/>
        <color rgb="FF000000"/>
        <rFont val="楷体"/>
        <charset val="134"/>
      </rPr>
      <t>疫情防控餐厅志愿活动</t>
    </r>
    <r>
      <rPr>
        <sz val="11"/>
        <color rgb="FF000000"/>
        <rFont val="Times New Roman"/>
        <charset val="134"/>
      </rPr>
      <t xml:space="preserve">  </t>
    </r>
  </si>
  <si>
    <t>法学院志愿服务时长认定汇总表</t>
  </si>
  <si>
    <r>
      <rPr>
        <sz val="11"/>
        <color theme="1"/>
        <rFont val="楷体"/>
        <charset val="134"/>
      </rPr>
      <t>曲佑新</t>
    </r>
  </si>
  <si>
    <t>201800801102</t>
  </si>
  <si>
    <r>
      <rPr>
        <sz val="11"/>
        <color theme="1"/>
        <rFont val="楷体"/>
        <charset val="134"/>
      </rPr>
      <t>两馆</t>
    </r>
  </si>
  <si>
    <r>
      <rPr>
        <sz val="11"/>
        <color theme="1"/>
        <rFont val="楷体"/>
        <charset val="134"/>
      </rPr>
      <t>赵宇超</t>
    </r>
  </si>
  <si>
    <t>20200080102005</t>
  </si>
  <si>
    <r>
      <rPr>
        <sz val="11"/>
        <color theme="1"/>
        <rFont val="宋体"/>
        <charset val="134"/>
      </rPr>
      <t>陈</t>
    </r>
    <r>
      <rPr>
        <sz val="11"/>
        <color theme="1"/>
        <rFont val="Times New Roman"/>
        <charset val="134"/>
      </rPr>
      <t xml:space="preserve">  </t>
    </r>
    <r>
      <rPr>
        <sz val="11"/>
        <color theme="1"/>
        <rFont val="宋体"/>
        <charset val="134"/>
      </rPr>
      <t>欣</t>
    </r>
  </si>
  <si>
    <t>201800801018</t>
  </si>
  <si>
    <r>
      <rPr>
        <sz val="11"/>
        <color theme="1"/>
        <rFont val="楷体"/>
        <charset val="134"/>
      </rPr>
      <t>假期社区防疫</t>
    </r>
  </si>
  <si>
    <r>
      <rPr>
        <sz val="11"/>
        <color theme="1"/>
        <rFont val="楷体"/>
        <charset val="134"/>
      </rPr>
      <t>张妙欣</t>
    </r>
  </si>
  <si>
    <t>202021811040</t>
  </si>
  <si>
    <r>
      <rPr>
        <sz val="11"/>
        <color theme="1"/>
        <rFont val="楷体"/>
        <charset val="134"/>
      </rPr>
      <t>曹然欣</t>
    </r>
  </si>
  <si>
    <t>201700801164</t>
  </si>
  <si>
    <r>
      <rPr>
        <sz val="11"/>
        <color theme="1"/>
        <rFont val="楷体"/>
        <charset val="134"/>
      </rPr>
      <t>梁天骄</t>
    </r>
  </si>
  <si>
    <t>201700801167</t>
  </si>
  <si>
    <r>
      <rPr>
        <sz val="11"/>
        <color theme="1"/>
        <rFont val="楷体"/>
        <charset val="134"/>
      </rPr>
      <t>杨雨含</t>
    </r>
  </si>
  <si>
    <t>20200080102060</t>
  </si>
  <si>
    <r>
      <rPr>
        <sz val="11"/>
        <color theme="1"/>
        <rFont val="楷体"/>
        <charset val="134"/>
      </rPr>
      <t>抗击疫情志愿服务</t>
    </r>
  </si>
  <si>
    <r>
      <rPr>
        <sz val="11"/>
        <color theme="1"/>
        <rFont val="楷体"/>
        <charset val="134"/>
      </rPr>
      <t>侯嘉宁</t>
    </r>
  </si>
  <si>
    <t>20200080101053</t>
  </si>
  <si>
    <r>
      <rPr>
        <sz val="11"/>
        <color theme="1"/>
        <rFont val="楷体"/>
        <charset val="134"/>
      </rPr>
      <t>疫情期间志愿服务</t>
    </r>
  </si>
  <si>
    <r>
      <rPr>
        <sz val="11"/>
        <color theme="1"/>
        <rFont val="楷体"/>
        <charset val="134"/>
      </rPr>
      <t>范小娇</t>
    </r>
  </si>
  <si>
    <t>202021811006</t>
  </si>
  <si>
    <t>20200080102023</t>
  </si>
  <si>
    <r>
      <rPr>
        <sz val="11"/>
        <color theme="1"/>
        <rFont val="楷体"/>
        <charset val="134"/>
      </rPr>
      <t>防艾全体志愿者大会</t>
    </r>
  </si>
  <si>
    <r>
      <rPr>
        <sz val="11"/>
        <color theme="1"/>
        <rFont val="楷体"/>
        <charset val="134"/>
      </rPr>
      <t>宋帅琦</t>
    </r>
  </si>
  <si>
    <t>20200080101017</t>
  </si>
  <si>
    <r>
      <t>“</t>
    </r>
    <r>
      <rPr>
        <sz val="11"/>
        <color theme="1"/>
        <rFont val="楷体"/>
        <charset val="134"/>
      </rPr>
      <t>光盘行动</t>
    </r>
    <r>
      <rPr>
        <sz val="11"/>
        <color theme="1"/>
        <rFont val="Times New Roman"/>
        <charset val="134"/>
      </rPr>
      <t>”</t>
    </r>
    <r>
      <rPr>
        <sz val="11"/>
        <color theme="1"/>
        <rFont val="楷体"/>
        <charset val="134"/>
      </rPr>
      <t>餐厅活动</t>
    </r>
  </si>
  <si>
    <r>
      <rPr>
        <sz val="11"/>
        <color theme="1"/>
        <rFont val="楷体"/>
        <charset val="134"/>
      </rPr>
      <t>贾</t>
    </r>
    <r>
      <rPr>
        <sz val="11"/>
        <color theme="1"/>
        <rFont val="Times New Roman"/>
        <charset val="134"/>
      </rPr>
      <t xml:space="preserve">    </t>
    </r>
    <r>
      <rPr>
        <sz val="11"/>
        <color theme="1"/>
        <rFont val="楷体"/>
        <charset val="134"/>
      </rPr>
      <t>慧</t>
    </r>
  </si>
  <si>
    <t>20200080101054</t>
  </si>
  <si>
    <r>
      <rPr>
        <sz val="11"/>
        <color theme="1"/>
        <rFont val="楷体"/>
        <charset val="134"/>
      </rPr>
      <t>牛</t>
    </r>
    <r>
      <rPr>
        <sz val="11"/>
        <color theme="1"/>
        <rFont val="Times New Roman"/>
        <charset val="134"/>
      </rPr>
      <t xml:space="preserve">    </t>
    </r>
    <r>
      <rPr>
        <sz val="11"/>
        <color theme="1"/>
        <rFont val="楷体"/>
        <charset val="134"/>
      </rPr>
      <t>璇</t>
    </r>
  </si>
  <si>
    <t>20200080101057</t>
  </si>
  <si>
    <r>
      <rPr>
        <sz val="11"/>
        <color theme="1"/>
        <rFont val="楷体"/>
        <charset val="134"/>
      </rPr>
      <t>薄皓升</t>
    </r>
  </si>
  <si>
    <t>20200080101007</t>
  </si>
  <si>
    <r>
      <rPr>
        <sz val="11"/>
        <color theme="1"/>
        <rFont val="楷体"/>
        <charset val="134"/>
      </rPr>
      <t>杨梓航</t>
    </r>
  </si>
  <si>
    <t>20200080102028</t>
  </si>
  <si>
    <r>
      <rPr>
        <sz val="11"/>
        <color theme="1"/>
        <rFont val="楷体"/>
        <charset val="134"/>
      </rPr>
      <t>杨锦华</t>
    </r>
  </si>
  <si>
    <t>20200080102027</t>
  </si>
  <si>
    <r>
      <rPr>
        <sz val="11"/>
        <color theme="1"/>
        <rFont val="楷体"/>
        <charset val="134"/>
      </rPr>
      <t>书写证书（游泳比赛）</t>
    </r>
  </si>
  <si>
    <r>
      <rPr>
        <sz val="11"/>
        <color theme="1"/>
        <rFont val="楷体"/>
        <charset val="134"/>
      </rPr>
      <t>喻婉晴</t>
    </r>
  </si>
  <si>
    <t>201908012085</t>
  </si>
  <si>
    <r>
      <t>“</t>
    </r>
    <r>
      <rPr>
        <sz val="11"/>
        <color theme="1"/>
        <rFont val="楷体"/>
        <charset val="134"/>
      </rPr>
      <t>疫路同行</t>
    </r>
    <r>
      <rPr>
        <sz val="11"/>
        <color theme="1"/>
        <rFont val="Times New Roman"/>
        <charset val="134"/>
      </rPr>
      <t>”</t>
    </r>
    <r>
      <rPr>
        <sz val="11"/>
        <color theme="1"/>
        <rFont val="楷体"/>
        <charset val="134"/>
      </rPr>
      <t>支教活动</t>
    </r>
  </si>
  <si>
    <r>
      <rPr>
        <sz val="11"/>
        <color theme="1"/>
        <rFont val="楷体"/>
        <charset val="134"/>
      </rPr>
      <t>王牧源</t>
    </r>
  </si>
  <si>
    <t>201908012067</t>
  </si>
  <si>
    <r>
      <rPr>
        <sz val="11"/>
        <color theme="1"/>
        <rFont val="楷体"/>
        <charset val="134"/>
      </rPr>
      <t>山西大学善行一百活动</t>
    </r>
  </si>
  <si>
    <r>
      <rPr>
        <sz val="11"/>
        <color theme="1"/>
        <rFont val="楷体"/>
        <charset val="134"/>
      </rPr>
      <t>陈迪雅</t>
    </r>
  </si>
  <si>
    <t>201800801010</t>
  </si>
  <si>
    <r>
      <rPr>
        <sz val="11"/>
        <color theme="1"/>
        <rFont val="楷体"/>
        <charset val="134"/>
      </rPr>
      <t>宣传防疫知识、测体温</t>
    </r>
  </si>
  <si>
    <r>
      <rPr>
        <sz val="11"/>
        <color theme="1"/>
        <rFont val="楷体"/>
        <charset val="134"/>
      </rPr>
      <t>李钰钊</t>
    </r>
  </si>
  <si>
    <t>201800801075</t>
  </si>
  <si>
    <r>
      <rPr>
        <sz val="11"/>
        <color theme="1"/>
        <rFont val="楷体"/>
        <charset val="134"/>
      </rPr>
      <t>全国第二届青年运动会</t>
    </r>
  </si>
  <si>
    <r>
      <rPr>
        <sz val="11"/>
        <color theme="1"/>
        <rFont val="楷体"/>
        <charset val="134"/>
      </rPr>
      <t>刘心如</t>
    </r>
  </si>
  <si>
    <t>201800801082</t>
  </si>
  <si>
    <r>
      <rPr>
        <sz val="11"/>
        <color theme="1"/>
        <rFont val="楷体"/>
        <charset val="134"/>
      </rPr>
      <t>美化校园、创城志愿活动</t>
    </r>
  </si>
  <si>
    <r>
      <rPr>
        <sz val="11"/>
        <color theme="1"/>
        <rFont val="楷体"/>
        <charset val="134"/>
      </rPr>
      <t>肖</t>
    </r>
    <r>
      <rPr>
        <sz val="11"/>
        <color theme="1"/>
        <rFont val="Times New Roman"/>
        <charset val="134"/>
      </rPr>
      <t xml:space="preserve">    </t>
    </r>
    <r>
      <rPr>
        <sz val="11"/>
        <color theme="1"/>
        <rFont val="楷体"/>
        <charset val="134"/>
      </rPr>
      <t>鹏</t>
    </r>
  </si>
  <si>
    <t>201908012079</t>
  </si>
  <si>
    <r>
      <rPr>
        <sz val="11"/>
        <color theme="1"/>
        <rFont val="楷体"/>
        <charset val="134"/>
      </rPr>
      <t>山西大学善行</t>
    </r>
    <r>
      <rPr>
        <sz val="11"/>
        <color theme="1"/>
        <rFont val="Times New Roman"/>
        <charset val="134"/>
      </rPr>
      <t>100</t>
    </r>
    <r>
      <rPr>
        <sz val="11"/>
        <color theme="1"/>
        <rFont val="楷体"/>
        <charset val="134"/>
      </rPr>
      <t>活动</t>
    </r>
  </si>
  <si>
    <r>
      <rPr>
        <sz val="11"/>
        <color theme="1"/>
        <rFont val="楷体"/>
        <charset val="134"/>
      </rPr>
      <t>李</t>
    </r>
    <r>
      <rPr>
        <sz val="11"/>
        <color theme="1"/>
        <rFont val="Times New Roman"/>
        <charset val="134"/>
      </rPr>
      <t xml:space="preserve">    </t>
    </r>
    <r>
      <rPr>
        <sz val="11"/>
        <color theme="1"/>
        <rFont val="楷体"/>
        <charset val="134"/>
      </rPr>
      <t>然</t>
    </r>
  </si>
  <si>
    <t>201700801059</t>
  </si>
  <si>
    <r>
      <rPr>
        <sz val="11"/>
        <color theme="1"/>
        <rFont val="楷体"/>
        <charset val="134"/>
      </rPr>
      <t>太原南站</t>
    </r>
    <r>
      <rPr>
        <sz val="11"/>
        <color theme="1"/>
        <rFont val="Times New Roman"/>
        <charset val="134"/>
      </rPr>
      <t>2019</t>
    </r>
    <r>
      <rPr>
        <sz val="11"/>
        <color theme="1"/>
        <rFont val="楷体"/>
        <charset val="134"/>
      </rPr>
      <t>年暑运</t>
    </r>
  </si>
  <si>
    <r>
      <rPr>
        <sz val="11"/>
        <color theme="1"/>
        <rFont val="楷体"/>
        <charset val="134"/>
      </rPr>
      <t>杜</t>
    </r>
    <r>
      <rPr>
        <sz val="11"/>
        <color theme="1"/>
        <rFont val="Times New Roman"/>
        <charset val="134"/>
      </rPr>
      <t xml:space="preserve">   </t>
    </r>
    <r>
      <rPr>
        <sz val="11"/>
        <color theme="1"/>
        <rFont val="楷体"/>
        <charset val="134"/>
      </rPr>
      <t>双</t>
    </r>
  </si>
  <si>
    <t>201700801155</t>
  </si>
  <si>
    <r>
      <rPr>
        <sz val="11"/>
        <color theme="1"/>
        <rFont val="楷体"/>
        <charset val="134"/>
      </rPr>
      <t>阳沁宇</t>
    </r>
  </si>
  <si>
    <t>201700801160</t>
  </si>
  <si>
    <r>
      <rPr>
        <sz val="11"/>
        <color theme="1"/>
        <rFont val="楷体"/>
        <charset val="134"/>
      </rPr>
      <t>吕</t>
    </r>
    <r>
      <rPr>
        <sz val="11"/>
        <color theme="1"/>
        <rFont val="Times New Roman"/>
        <charset val="134"/>
      </rPr>
      <t xml:space="preserve">    </t>
    </r>
    <r>
      <rPr>
        <sz val="11"/>
        <color theme="1"/>
        <rFont val="楷体"/>
        <charset val="134"/>
      </rPr>
      <t>乔</t>
    </r>
  </si>
  <si>
    <t>201800801091</t>
  </si>
  <si>
    <r>
      <rPr>
        <sz val="11"/>
        <color theme="1"/>
        <rFont val="楷体"/>
        <charset val="134"/>
      </rPr>
      <t>新冠病毒核酸检测专项工作</t>
    </r>
  </si>
  <si>
    <r>
      <rPr>
        <sz val="11"/>
        <color theme="1"/>
        <rFont val="楷体"/>
        <charset val="134"/>
      </rPr>
      <t>宋</t>
    </r>
    <r>
      <rPr>
        <sz val="11"/>
        <color theme="1"/>
        <rFont val="Times New Roman"/>
        <charset val="134"/>
      </rPr>
      <t xml:space="preserve">    </t>
    </r>
    <r>
      <rPr>
        <sz val="11"/>
        <color theme="1"/>
        <rFont val="楷体"/>
        <charset val="134"/>
      </rPr>
      <t>婧</t>
    </r>
  </si>
  <si>
    <t>20200080102004</t>
  </si>
  <si>
    <r>
      <rPr>
        <sz val="11"/>
        <color theme="1"/>
        <rFont val="楷体"/>
        <charset val="134"/>
      </rPr>
      <t>昔阳县新冠疫情防控志愿服务</t>
    </r>
  </si>
  <si>
    <r>
      <rPr>
        <sz val="11"/>
        <color theme="1"/>
        <rFont val="楷体"/>
        <charset val="134"/>
      </rPr>
      <t>李元驹</t>
    </r>
  </si>
  <si>
    <t>20200080102016</t>
  </si>
  <si>
    <r>
      <rPr>
        <sz val="11"/>
        <color theme="1"/>
        <rFont val="楷体"/>
        <charset val="134"/>
      </rPr>
      <t>登记来通出通人员信息并回访</t>
    </r>
  </si>
  <si>
    <r>
      <rPr>
        <sz val="11"/>
        <color theme="1"/>
        <rFont val="楷体"/>
        <charset val="134"/>
      </rPr>
      <t>王茁君</t>
    </r>
  </si>
  <si>
    <t>20200080102024</t>
  </si>
  <si>
    <r>
      <rPr>
        <sz val="11"/>
        <color theme="1"/>
        <rFont val="楷体"/>
        <charset val="134"/>
      </rPr>
      <t>芮城县疫情防控志愿服务活动</t>
    </r>
  </si>
  <si>
    <r>
      <rPr>
        <sz val="11"/>
        <color theme="1"/>
        <rFont val="楷体"/>
        <charset val="134"/>
      </rPr>
      <t>张晓雨</t>
    </r>
  </si>
  <si>
    <t>201908011089</t>
  </si>
  <si>
    <r>
      <rPr>
        <sz val="11"/>
        <color theme="1"/>
        <rFont val="楷体"/>
        <charset val="134"/>
      </rPr>
      <t>山西大学档案馆整理志愿服务</t>
    </r>
  </si>
  <si>
    <r>
      <rPr>
        <sz val="11"/>
        <color theme="1"/>
        <rFont val="楷体"/>
        <charset val="134"/>
      </rPr>
      <t>孙</t>
    </r>
    <r>
      <rPr>
        <sz val="11"/>
        <color theme="1"/>
        <rFont val="Times New Roman"/>
        <charset val="134"/>
      </rPr>
      <t xml:space="preserve">    </t>
    </r>
    <r>
      <rPr>
        <sz val="11"/>
        <color theme="1"/>
        <rFont val="楷体"/>
        <charset val="134"/>
      </rPr>
      <t>楠</t>
    </r>
  </si>
  <si>
    <t>201800801113</t>
  </si>
  <si>
    <r>
      <rPr>
        <sz val="11"/>
        <color theme="1"/>
        <rFont val="楷体"/>
        <charset val="134"/>
      </rPr>
      <t>惠安县疫情防控应急志愿服务</t>
    </r>
  </si>
  <si>
    <r>
      <rPr>
        <sz val="11"/>
        <color theme="1"/>
        <rFont val="楷体"/>
        <charset val="134"/>
      </rPr>
      <t>孙泓云</t>
    </r>
  </si>
  <si>
    <t>201800801112</t>
  </si>
  <si>
    <r>
      <rPr>
        <sz val="11"/>
        <color theme="1"/>
        <rFont val="楷体"/>
        <charset val="134"/>
      </rPr>
      <t>诸城市人民法院暑假志愿活动</t>
    </r>
  </si>
  <si>
    <r>
      <rPr>
        <sz val="11"/>
        <color theme="1"/>
        <rFont val="楷体"/>
        <charset val="134"/>
      </rPr>
      <t>张晓婷</t>
    </r>
  </si>
  <si>
    <t>20200080101027</t>
  </si>
  <si>
    <r>
      <rPr>
        <sz val="11"/>
        <color theme="1"/>
        <rFont val="楷体"/>
        <charset val="134"/>
      </rPr>
      <t>山西大学善行</t>
    </r>
    <r>
      <rPr>
        <sz val="11"/>
        <color theme="1"/>
        <rFont val="Times New Roman"/>
        <charset val="134"/>
      </rPr>
      <t>100·</t>
    </r>
    <r>
      <rPr>
        <sz val="11"/>
        <color theme="1"/>
        <rFont val="楷体"/>
        <charset val="134"/>
      </rPr>
      <t>义卖活动</t>
    </r>
  </si>
  <si>
    <r>
      <rPr>
        <sz val="11"/>
        <color theme="1"/>
        <rFont val="楷体"/>
        <charset val="134"/>
      </rPr>
      <t>杨子依</t>
    </r>
  </si>
  <si>
    <t>20200080102041</t>
  </si>
  <si>
    <r>
      <rPr>
        <sz val="11"/>
        <color theme="1"/>
        <rFont val="楷体"/>
        <charset val="134"/>
      </rPr>
      <t>秦世西</t>
    </r>
  </si>
  <si>
    <t>20200080102052</t>
  </si>
  <si>
    <r>
      <rPr>
        <sz val="11"/>
        <color theme="1"/>
        <rFont val="楷体"/>
        <charset val="134"/>
      </rPr>
      <t>刘悦琛</t>
    </r>
  </si>
  <si>
    <t>20200080102063</t>
  </si>
  <si>
    <r>
      <rPr>
        <sz val="11"/>
        <color theme="1"/>
        <rFont val="楷体"/>
        <charset val="134"/>
      </rPr>
      <t>陈</t>
    </r>
    <r>
      <rPr>
        <sz val="11"/>
        <color theme="1"/>
        <rFont val="Times New Roman"/>
        <charset val="134"/>
      </rPr>
      <t xml:space="preserve">    </t>
    </r>
    <r>
      <rPr>
        <sz val="11"/>
        <color theme="1"/>
        <rFont val="楷体"/>
        <charset val="134"/>
      </rPr>
      <t>玲</t>
    </r>
  </si>
  <si>
    <t>20200080102068</t>
  </si>
  <si>
    <r>
      <rPr>
        <sz val="11"/>
        <color theme="1"/>
        <rFont val="楷体"/>
        <charset val="134"/>
      </rPr>
      <t>孔婧花</t>
    </r>
  </si>
  <si>
    <t>20200080102048</t>
  </si>
  <si>
    <r>
      <rPr>
        <sz val="11"/>
        <color theme="1"/>
        <rFont val="楷体"/>
        <charset val="134"/>
      </rPr>
      <t>李欣洁</t>
    </r>
  </si>
  <si>
    <t>20200080102015</t>
  </si>
  <si>
    <r>
      <rPr>
        <sz val="11"/>
        <color theme="1"/>
        <rFont val="楷体"/>
        <charset val="134"/>
      </rPr>
      <t>杨</t>
    </r>
    <r>
      <rPr>
        <sz val="11"/>
        <color theme="1"/>
        <rFont val="Times New Roman"/>
        <charset val="134"/>
      </rPr>
      <t xml:space="preserve">   </t>
    </r>
    <r>
      <rPr>
        <sz val="11"/>
        <color theme="1"/>
        <rFont val="楷体"/>
        <charset val="134"/>
      </rPr>
      <t>程</t>
    </r>
  </si>
  <si>
    <t>20200080101073</t>
  </si>
  <si>
    <r>
      <rPr>
        <sz val="11"/>
        <color theme="1"/>
        <rFont val="楷体"/>
        <charset val="134"/>
      </rPr>
      <t>占梦圆</t>
    </r>
  </si>
  <si>
    <t>201908012087</t>
  </si>
  <si>
    <r>
      <rPr>
        <sz val="11"/>
        <color theme="1"/>
        <rFont val="楷体"/>
        <charset val="134"/>
      </rPr>
      <t>柯丽丽</t>
    </r>
  </si>
  <si>
    <t>201908012023</t>
  </si>
  <si>
    <r>
      <rPr>
        <sz val="11"/>
        <color theme="1"/>
        <rFont val="楷体"/>
        <charset val="134"/>
      </rPr>
      <t>马海阿薇</t>
    </r>
  </si>
  <si>
    <t>201908011046</t>
  </si>
  <si>
    <r>
      <rPr>
        <sz val="11"/>
        <color theme="1"/>
        <rFont val="楷体"/>
        <charset val="134"/>
      </rPr>
      <t>钟瀚瑶</t>
    </r>
  </si>
  <si>
    <t>201908012097</t>
  </si>
  <si>
    <r>
      <rPr>
        <sz val="11"/>
        <color theme="1"/>
        <rFont val="楷体"/>
        <charset val="134"/>
      </rPr>
      <t>孙孟凡</t>
    </r>
  </si>
  <si>
    <t>201908012059</t>
  </si>
  <si>
    <r>
      <rPr>
        <sz val="11"/>
        <color theme="1"/>
        <rFont val="楷体"/>
        <charset val="134"/>
      </rPr>
      <t>刘俊伸</t>
    </r>
  </si>
  <si>
    <t>201908011041</t>
  </si>
  <si>
    <r>
      <rPr>
        <sz val="11"/>
        <color theme="1"/>
        <rFont val="楷体"/>
        <charset val="134"/>
      </rPr>
      <t>何越扬</t>
    </r>
  </si>
  <si>
    <t>201908012018</t>
  </si>
  <si>
    <r>
      <rPr>
        <sz val="11"/>
        <color theme="1"/>
        <rFont val="楷体"/>
        <charset val="134"/>
      </rPr>
      <t>宋颖琪</t>
    </r>
  </si>
  <si>
    <t>201908012058</t>
  </si>
  <si>
    <r>
      <rPr>
        <sz val="11"/>
        <color theme="1"/>
        <rFont val="楷体"/>
        <charset val="134"/>
      </rPr>
      <t>马源慧</t>
    </r>
  </si>
  <si>
    <t>201908011047</t>
  </si>
  <si>
    <r>
      <rPr>
        <sz val="11"/>
        <color theme="1"/>
        <rFont val="楷体"/>
        <charset val="134"/>
      </rPr>
      <t>创城志愿者、善行</t>
    </r>
    <r>
      <rPr>
        <sz val="11"/>
        <color theme="1"/>
        <rFont val="Times New Roman"/>
        <charset val="134"/>
      </rPr>
      <t>100</t>
    </r>
    <r>
      <rPr>
        <sz val="11"/>
        <color theme="1"/>
        <rFont val="楷体"/>
        <charset val="134"/>
      </rPr>
      <t>与义卖</t>
    </r>
  </si>
  <si>
    <r>
      <rPr>
        <sz val="11"/>
        <color theme="1"/>
        <rFont val="楷体"/>
        <charset val="134"/>
      </rPr>
      <t>常雅平</t>
    </r>
  </si>
  <si>
    <t>201800801009</t>
  </si>
  <si>
    <r>
      <rPr>
        <sz val="11"/>
        <color theme="1"/>
        <rFont val="楷体"/>
        <charset val="134"/>
      </rPr>
      <t>二青会、疫情防控、三清</t>
    </r>
    <r>
      <rPr>
        <sz val="11"/>
        <color theme="1"/>
        <rFont val="Times New Roman"/>
        <charset val="134"/>
      </rPr>
      <t xml:space="preserve"> </t>
    </r>
    <r>
      <rPr>
        <sz val="11"/>
        <color theme="1"/>
        <rFont val="楷体"/>
        <charset val="134"/>
      </rPr>
      <t>五治</t>
    </r>
  </si>
  <si>
    <r>
      <rPr>
        <sz val="11"/>
        <color theme="1"/>
        <rFont val="楷体"/>
        <charset val="134"/>
      </rPr>
      <t>胡锧滨</t>
    </r>
  </si>
  <si>
    <t>201800801047</t>
  </si>
  <si>
    <r>
      <rPr>
        <sz val="11"/>
        <color theme="1"/>
        <rFont val="楷体"/>
        <charset val="134"/>
      </rPr>
      <t>黄英杰</t>
    </r>
  </si>
  <si>
    <t>201800801050</t>
  </si>
  <si>
    <r>
      <rPr>
        <sz val="11"/>
        <color theme="1"/>
        <rFont val="楷体"/>
        <charset val="134"/>
      </rPr>
      <t>马昊天</t>
    </r>
  </si>
  <si>
    <t>202021811022</t>
  </si>
  <si>
    <r>
      <rPr>
        <sz val="11"/>
        <color theme="1"/>
        <rFont val="楷体"/>
        <charset val="134"/>
      </rPr>
      <t>武强县武强镇新冠疫情防控工作</t>
    </r>
  </si>
  <si>
    <r>
      <rPr>
        <sz val="11"/>
        <color theme="1"/>
        <rFont val="楷体"/>
        <charset val="134"/>
      </rPr>
      <t>王森敏</t>
    </r>
  </si>
  <si>
    <t>201800801126</t>
  </si>
  <si>
    <r>
      <t>“</t>
    </r>
    <r>
      <rPr>
        <sz val="11"/>
        <color theme="1"/>
        <rFont val="楷体"/>
        <charset val="134"/>
      </rPr>
      <t>把爱带回家，温暖送春联</t>
    </r>
    <r>
      <rPr>
        <sz val="11"/>
        <color theme="1"/>
        <rFont val="Times New Roman"/>
        <charset val="134"/>
      </rPr>
      <t>”</t>
    </r>
    <r>
      <rPr>
        <sz val="11"/>
        <color theme="1"/>
        <rFont val="楷体"/>
        <charset val="134"/>
      </rPr>
      <t>活动</t>
    </r>
  </si>
  <si>
    <r>
      <rPr>
        <sz val="11"/>
        <color theme="1"/>
        <rFont val="楷体"/>
        <charset val="134"/>
      </rPr>
      <t>史少娟</t>
    </r>
  </si>
  <si>
    <t>201908011057</t>
  </si>
  <si>
    <r>
      <rPr>
        <sz val="11"/>
        <color theme="1"/>
        <rFont val="楷体"/>
        <charset val="134"/>
      </rPr>
      <t>山西省长治市沁县疫情防控志愿活动</t>
    </r>
  </si>
  <si>
    <r>
      <rPr>
        <sz val="11"/>
        <color theme="1"/>
        <rFont val="楷体"/>
        <charset val="134"/>
      </rPr>
      <t>刘</t>
    </r>
    <r>
      <rPr>
        <sz val="11"/>
        <color theme="1"/>
        <rFont val="Times New Roman"/>
        <charset val="134"/>
      </rPr>
      <t xml:space="preserve">  </t>
    </r>
    <r>
      <rPr>
        <sz val="11"/>
        <color theme="1"/>
        <rFont val="楷体"/>
        <charset val="134"/>
      </rPr>
      <t>硕</t>
    </r>
  </si>
  <si>
    <t>201908011042</t>
  </si>
  <si>
    <r>
      <rPr>
        <sz val="11"/>
        <color theme="1"/>
        <rFont val="楷体"/>
        <charset val="134"/>
      </rPr>
      <t>李姣霖</t>
    </r>
  </si>
  <si>
    <t>201800801067</t>
  </si>
  <si>
    <r>
      <rPr>
        <sz val="11"/>
        <color theme="1"/>
        <rFont val="楷体"/>
        <charset val="134"/>
      </rPr>
      <t>山西大学坞城校区创城志愿活动签到</t>
    </r>
  </si>
  <si>
    <r>
      <rPr>
        <sz val="11"/>
        <color theme="1"/>
        <rFont val="楷体"/>
        <charset val="134"/>
      </rPr>
      <t>曹雅青</t>
    </r>
  </si>
  <si>
    <t>201908011002</t>
  </si>
  <si>
    <r>
      <rPr>
        <sz val="11"/>
        <color theme="1"/>
        <rFont val="楷体"/>
        <charset val="134"/>
      </rPr>
      <t>山西省忻州市岢岚县疫情防控志愿活动</t>
    </r>
  </si>
  <si>
    <r>
      <rPr>
        <sz val="11"/>
        <color theme="1"/>
        <rFont val="楷体"/>
        <charset val="134"/>
      </rPr>
      <t>唐艺宁</t>
    </r>
  </si>
  <si>
    <t>20200080102055</t>
  </si>
  <si>
    <r>
      <rPr>
        <sz val="11"/>
        <color theme="1"/>
        <rFont val="楷体"/>
        <charset val="134"/>
      </rPr>
      <t>山西大学疫情防控餐厅志愿活动（晚上）</t>
    </r>
  </si>
  <si>
    <r>
      <rPr>
        <sz val="11"/>
        <color theme="1"/>
        <rFont val="楷体"/>
        <charset val="134"/>
      </rPr>
      <t>李茹倩</t>
    </r>
  </si>
  <si>
    <t>201900202126</t>
  </si>
  <si>
    <r>
      <rPr>
        <sz val="11"/>
        <color theme="1"/>
        <rFont val="楷体"/>
        <charset val="134"/>
      </rPr>
      <t>张宝玥</t>
    </r>
  </si>
  <si>
    <t>20200080102045</t>
  </si>
  <si>
    <r>
      <rPr>
        <sz val="11"/>
        <color theme="1"/>
        <rFont val="楷体"/>
        <charset val="134"/>
      </rPr>
      <t>张</t>
    </r>
    <r>
      <rPr>
        <sz val="11"/>
        <color theme="1"/>
        <rFont val="Times New Roman"/>
        <charset val="134"/>
      </rPr>
      <t xml:space="preserve">  </t>
    </r>
    <r>
      <rPr>
        <sz val="11"/>
        <color theme="1"/>
        <rFont val="楷体"/>
        <charset val="134"/>
      </rPr>
      <t>珉</t>
    </r>
  </si>
  <si>
    <t>201908011093</t>
  </si>
  <si>
    <r>
      <rPr>
        <sz val="11"/>
        <color theme="1"/>
        <rFont val="楷体"/>
        <charset val="134"/>
      </rPr>
      <t>山东省青岛市平度星光社区防疫志愿活动</t>
    </r>
  </si>
  <si>
    <r>
      <rPr>
        <sz val="11"/>
        <color theme="1"/>
        <rFont val="楷体"/>
        <charset val="134"/>
      </rPr>
      <t>王嘉萌</t>
    </r>
  </si>
  <si>
    <t>20200080101002</t>
  </si>
  <si>
    <r>
      <rPr>
        <sz val="11"/>
        <color theme="1"/>
        <rFont val="楷体"/>
        <charset val="134"/>
      </rPr>
      <t>防艾知识巡讲（法学院）；防艾全体志愿者大会</t>
    </r>
  </si>
  <si>
    <r>
      <rPr>
        <sz val="11"/>
        <color theme="1"/>
        <rFont val="楷体"/>
        <charset val="134"/>
      </rPr>
      <t>王荣祯</t>
    </r>
  </si>
  <si>
    <t>201908011063</t>
  </si>
  <si>
    <r>
      <rPr>
        <sz val="11"/>
        <color theme="1"/>
        <rFont val="楷体"/>
        <charset val="134"/>
      </rPr>
      <t>黑龙江省富锦市新型冠状病毒疫情防控志愿服务</t>
    </r>
  </si>
  <si>
    <r>
      <rPr>
        <sz val="11"/>
        <color theme="1"/>
        <rFont val="楷体"/>
        <charset val="134"/>
      </rPr>
      <t>赵佳艺</t>
    </r>
  </si>
  <si>
    <t>201908011095</t>
  </si>
  <si>
    <r>
      <rPr>
        <sz val="11"/>
        <color theme="1"/>
        <rFont val="楷体"/>
        <charset val="134"/>
      </rPr>
      <t>山西省忻州市定襄县人民医院疫情防控志愿活动</t>
    </r>
  </si>
  <si>
    <r>
      <rPr>
        <sz val="11"/>
        <color theme="1"/>
        <rFont val="楷体"/>
        <charset val="134"/>
      </rPr>
      <t>范宇璇</t>
    </r>
  </si>
  <si>
    <t>201800801034</t>
  </si>
  <si>
    <r>
      <rPr>
        <sz val="11"/>
        <color theme="1"/>
        <rFont val="楷体"/>
        <charset val="134"/>
      </rPr>
      <t>青志协赵家堡执勤站岗，青志协赵家堡执勤卡点</t>
    </r>
  </si>
  <si>
    <r>
      <rPr>
        <sz val="11"/>
        <color theme="1"/>
        <rFont val="楷体"/>
        <charset val="134"/>
      </rPr>
      <t>吴则毅</t>
    </r>
  </si>
  <si>
    <t>201800801144</t>
  </si>
  <si>
    <r>
      <rPr>
        <sz val="11"/>
        <color theme="1"/>
        <rFont val="楷体"/>
        <charset val="134"/>
      </rPr>
      <t>中华人民共和国第二届青年运动会赛会志愿服务工作</t>
    </r>
  </si>
  <si>
    <r>
      <rPr>
        <sz val="11"/>
        <color theme="1"/>
        <rFont val="楷体"/>
        <charset val="134"/>
      </rPr>
      <t>冯书彬</t>
    </r>
  </si>
  <si>
    <t>20200080101010</t>
  </si>
  <si>
    <r>
      <rPr>
        <sz val="11"/>
        <color theme="1"/>
        <rFont val="楷体"/>
        <charset val="134"/>
      </rPr>
      <t>山西大学善行</t>
    </r>
    <r>
      <rPr>
        <sz val="11"/>
        <color theme="1"/>
        <rFont val="Times New Roman"/>
        <charset val="134"/>
      </rPr>
      <t>100·</t>
    </r>
    <r>
      <rPr>
        <sz val="11"/>
        <color theme="1"/>
        <rFont val="楷体"/>
        <charset val="134"/>
      </rPr>
      <t>义卖活动；善行</t>
    </r>
    <r>
      <rPr>
        <sz val="11"/>
        <color theme="1"/>
        <rFont val="Times New Roman"/>
        <charset val="134"/>
      </rPr>
      <t>100</t>
    </r>
    <r>
      <rPr>
        <sz val="11"/>
        <color theme="1"/>
        <rFont val="楷体"/>
        <charset val="134"/>
      </rPr>
      <t>街头劝募</t>
    </r>
  </si>
  <si>
    <r>
      <rPr>
        <sz val="11"/>
        <color theme="1"/>
        <rFont val="楷体"/>
        <charset val="134"/>
      </rPr>
      <t>李瑾萱</t>
    </r>
  </si>
  <si>
    <t>201908011038</t>
  </si>
  <si>
    <r>
      <rPr>
        <sz val="11"/>
        <color theme="1"/>
        <rFont val="楷体"/>
        <charset val="134"/>
      </rPr>
      <t>雅安市汉源县司法局志愿活动，网易中外活动志愿活动</t>
    </r>
  </si>
  <si>
    <r>
      <rPr>
        <sz val="11"/>
        <color theme="1"/>
        <rFont val="楷体"/>
        <charset val="134"/>
      </rPr>
      <t>文一帆</t>
    </r>
  </si>
  <si>
    <t>201908011070</t>
  </si>
  <si>
    <r>
      <rPr>
        <sz val="11"/>
        <color theme="1"/>
        <rFont val="楷体"/>
        <charset val="134"/>
      </rPr>
      <t>山西省临汾市乡宁县大石头社区大学生假期防疫志愿活动</t>
    </r>
  </si>
  <si>
    <r>
      <t>高</t>
    </r>
    <r>
      <rPr>
        <sz val="11"/>
        <color theme="1"/>
        <rFont val="Times New Roman"/>
        <charset val="134"/>
      </rPr>
      <t xml:space="preserve">   </t>
    </r>
    <r>
      <rPr>
        <sz val="11"/>
        <color theme="1"/>
        <rFont val="楷体"/>
        <charset val="134"/>
      </rPr>
      <t>欢</t>
    </r>
  </si>
  <si>
    <t>201800801039</t>
  </si>
  <si>
    <r>
      <rPr>
        <sz val="11"/>
        <color theme="1"/>
        <rFont val="楷体"/>
        <charset val="134"/>
      </rPr>
      <t>山西大学姚奠中艺术馆讲解志愿活动、山西大学餐厅防疫工作</t>
    </r>
  </si>
  <si>
    <r>
      <rPr>
        <sz val="11"/>
        <color theme="1"/>
        <rFont val="楷体"/>
        <charset val="134"/>
      </rPr>
      <t>王瑞华</t>
    </r>
  </si>
  <si>
    <t>201908012068</t>
  </si>
  <si>
    <r>
      <t>“</t>
    </r>
    <r>
      <rPr>
        <sz val="11"/>
        <color theme="1"/>
        <rFont val="楷体"/>
        <charset val="134"/>
      </rPr>
      <t>美化校园，你我同行</t>
    </r>
    <r>
      <rPr>
        <sz val="11"/>
        <color theme="1"/>
        <rFont val="Times New Roman"/>
        <charset val="134"/>
      </rPr>
      <t>”</t>
    </r>
    <r>
      <rPr>
        <sz val="11"/>
        <color theme="1"/>
        <rFont val="楷体"/>
        <charset val="134"/>
      </rPr>
      <t>志愿活动、</t>
    </r>
    <r>
      <rPr>
        <sz val="11"/>
        <color theme="1"/>
        <rFont val="Times New Roman"/>
        <charset val="134"/>
      </rPr>
      <t>“</t>
    </r>
    <r>
      <rPr>
        <sz val="11"/>
        <color theme="1"/>
        <rFont val="楷体"/>
        <charset val="134"/>
      </rPr>
      <t>美化校园，你我同行</t>
    </r>
    <r>
      <rPr>
        <sz val="11"/>
        <color theme="1"/>
        <rFont val="Times New Roman"/>
        <charset val="134"/>
      </rPr>
      <t>”</t>
    </r>
  </si>
  <si>
    <r>
      <rPr>
        <sz val="11"/>
        <color theme="1"/>
        <rFont val="楷体"/>
        <charset val="134"/>
      </rPr>
      <t>张玺枝</t>
    </r>
  </si>
  <si>
    <t>201908012095</t>
  </si>
  <si>
    <r>
      <rPr>
        <sz val="11"/>
        <color theme="1"/>
        <rFont val="楷体"/>
        <charset val="134"/>
      </rPr>
      <t>山西大学坞城校区创城志愿活动、山西大学善行一百</t>
    </r>
    <r>
      <rPr>
        <sz val="11"/>
        <color theme="1"/>
        <rFont val="Times New Roman"/>
        <charset val="134"/>
      </rPr>
      <t>·</t>
    </r>
    <r>
      <rPr>
        <sz val="11"/>
        <color theme="1"/>
        <rFont val="楷体"/>
        <charset val="134"/>
      </rPr>
      <t>义卖活动</t>
    </r>
  </si>
  <si>
    <r>
      <rPr>
        <sz val="11"/>
        <color theme="1"/>
        <rFont val="楷体"/>
        <charset val="134"/>
      </rPr>
      <t>张子涵</t>
    </r>
  </si>
  <si>
    <t>20200080102046</t>
  </si>
  <si>
    <r>
      <rPr>
        <sz val="11"/>
        <color theme="1"/>
        <rFont val="楷体"/>
        <charset val="134"/>
      </rPr>
      <t>山西大学疫情防控餐厅志愿者（晚上）、西环中心广场垃圾分类工作</t>
    </r>
  </si>
  <si>
    <r>
      <rPr>
        <sz val="11"/>
        <color theme="1"/>
        <rFont val="楷体"/>
        <charset val="134"/>
      </rPr>
      <t>焦</t>
    </r>
    <r>
      <rPr>
        <sz val="11"/>
        <color theme="1"/>
        <rFont val="Times New Roman"/>
        <charset val="134"/>
      </rPr>
      <t xml:space="preserve">    </t>
    </r>
    <r>
      <rPr>
        <sz val="11"/>
        <color theme="1"/>
        <rFont val="楷体"/>
        <charset val="134"/>
      </rPr>
      <t>颖</t>
    </r>
  </si>
  <si>
    <t>20200080102047</t>
  </si>
  <si>
    <r>
      <rPr>
        <sz val="11"/>
        <color theme="1"/>
        <rFont val="楷体"/>
        <charset val="134"/>
      </rPr>
      <t>疫情防控志愿服务活动、相约北京测试活动城市志愿者志愿服务活动</t>
    </r>
  </si>
  <si>
    <r>
      <rPr>
        <sz val="11"/>
        <color theme="1"/>
        <rFont val="楷体"/>
        <charset val="134"/>
      </rPr>
      <t>屠颖婕</t>
    </r>
  </si>
  <si>
    <t>20200080101069</t>
  </si>
  <si>
    <r>
      <rPr>
        <sz val="11"/>
        <color theme="1"/>
        <rFont val="楷体"/>
        <charset val="134"/>
      </rPr>
      <t>防艾校内宣传（文瀛）、山西大学善行</t>
    </r>
    <r>
      <rPr>
        <sz val="11"/>
        <color theme="1"/>
        <rFont val="Times New Roman"/>
        <charset val="134"/>
      </rPr>
      <t>100·</t>
    </r>
    <r>
      <rPr>
        <sz val="11"/>
        <color theme="1"/>
        <rFont val="楷体"/>
        <charset val="134"/>
      </rPr>
      <t>义卖活动、整理资料</t>
    </r>
  </si>
  <si>
    <r>
      <rPr>
        <sz val="11"/>
        <color theme="1"/>
        <rFont val="楷体"/>
        <charset val="134"/>
      </rPr>
      <t>王柯源</t>
    </r>
  </si>
  <si>
    <t>201908012064</t>
  </si>
  <si>
    <r>
      <t>“</t>
    </r>
    <r>
      <rPr>
        <sz val="11"/>
        <color theme="1"/>
        <rFont val="楷体"/>
        <charset val="134"/>
      </rPr>
      <t>美化校园</t>
    </r>
    <r>
      <rPr>
        <sz val="11"/>
        <color theme="1"/>
        <rFont val="Times New Roman"/>
        <charset val="134"/>
      </rPr>
      <t xml:space="preserve"> </t>
    </r>
    <r>
      <rPr>
        <sz val="11"/>
        <color theme="1"/>
        <rFont val="楷体"/>
        <charset val="134"/>
      </rPr>
      <t>你我同行</t>
    </r>
    <r>
      <rPr>
        <sz val="11"/>
        <color theme="1"/>
        <rFont val="Times New Roman"/>
        <charset val="134"/>
      </rPr>
      <t>”</t>
    </r>
    <r>
      <rPr>
        <sz val="11"/>
        <color theme="1"/>
        <rFont val="楷体"/>
        <charset val="134"/>
      </rPr>
      <t>志愿活动、山西大学坞城校区创城志愿活动</t>
    </r>
  </si>
  <si>
    <r>
      <rPr>
        <sz val="11"/>
        <color theme="1"/>
        <rFont val="楷体"/>
        <charset val="134"/>
      </rPr>
      <t>刘</t>
    </r>
    <r>
      <rPr>
        <sz val="11"/>
        <color theme="1"/>
        <rFont val="Times New Roman"/>
        <charset val="134"/>
      </rPr>
      <t xml:space="preserve">    </t>
    </r>
    <r>
      <rPr>
        <sz val="11"/>
        <color theme="1"/>
        <rFont val="楷体"/>
        <charset val="134"/>
      </rPr>
      <t>欢</t>
    </r>
  </si>
  <si>
    <t>201800801079</t>
  </si>
  <si>
    <r>
      <t>“</t>
    </r>
    <r>
      <rPr>
        <sz val="11"/>
        <color theme="1"/>
        <rFont val="楷体"/>
        <charset val="134"/>
      </rPr>
      <t>服务社会，展我青年力量</t>
    </r>
    <r>
      <rPr>
        <sz val="11"/>
        <color theme="1"/>
        <rFont val="Times New Roman"/>
        <charset val="134"/>
      </rPr>
      <t>”</t>
    </r>
    <r>
      <rPr>
        <sz val="11"/>
        <color theme="1"/>
        <rFont val="楷体"/>
        <charset val="134"/>
      </rPr>
      <t>山西省图书馆文化志愿者讲述建国故事</t>
    </r>
  </si>
  <si>
    <r>
      <rPr>
        <sz val="11"/>
        <color theme="1"/>
        <rFont val="楷体"/>
        <charset val="134"/>
      </rPr>
      <t>刘宇琪</t>
    </r>
  </si>
  <si>
    <t>201800801085</t>
  </si>
  <si>
    <r>
      <rPr>
        <sz val="11"/>
        <color theme="1"/>
        <rFont val="楷体"/>
        <charset val="134"/>
      </rPr>
      <t>刘昕妍</t>
    </r>
  </si>
  <si>
    <t>201800801083</t>
  </si>
  <si>
    <r>
      <rPr>
        <sz val="11"/>
        <color theme="1"/>
        <rFont val="楷体"/>
        <charset val="134"/>
      </rPr>
      <t>周琳娜</t>
    </r>
  </si>
  <si>
    <t>20200080101047</t>
  </si>
  <si>
    <r>
      <rPr>
        <sz val="11"/>
        <color theme="1"/>
        <rFont val="楷体"/>
        <charset val="134"/>
      </rPr>
      <t>防艾校内宣传（文瀛）、防艾知识巡讲（法学院）、防艾全体志愿者大会</t>
    </r>
  </si>
  <si>
    <r>
      <rPr>
        <sz val="11"/>
        <color theme="1"/>
        <rFont val="楷体"/>
        <charset val="134"/>
      </rPr>
      <t>闫嘉楠</t>
    </r>
  </si>
  <si>
    <t>20200080102026</t>
  </si>
  <si>
    <r>
      <rPr>
        <sz val="11"/>
        <color theme="1"/>
        <rFont val="楷体"/>
        <charset val="134"/>
      </rPr>
      <t>杨蕊绮</t>
    </r>
  </si>
  <si>
    <t>20200080101023</t>
  </si>
  <si>
    <r>
      <rPr>
        <sz val="11"/>
        <color theme="1"/>
        <rFont val="楷体"/>
        <charset val="134"/>
      </rPr>
      <t>陆炫蓉</t>
    </r>
  </si>
  <si>
    <t>201800801090</t>
  </si>
  <si>
    <r>
      <rPr>
        <sz val="11"/>
        <color theme="1"/>
        <rFont val="楷体"/>
        <charset val="134"/>
      </rPr>
      <t>抗击疫情，青春助力、防疫抗疫，从我做起；中医院核酸检测及乘车引导</t>
    </r>
  </si>
  <si>
    <r>
      <rPr>
        <sz val="11"/>
        <color theme="1"/>
        <rFont val="楷体"/>
        <charset val="134"/>
      </rPr>
      <t>王书馨</t>
    </r>
  </si>
  <si>
    <t>201800801127</t>
  </si>
  <si>
    <r>
      <rPr>
        <sz val="11"/>
        <color theme="1"/>
        <rFont val="楷体"/>
        <charset val="134"/>
      </rPr>
      <t>山西大学</t>
    </r>
    <r>
      <rPr>
        <sz val="11"/>
        <color theme="1"/>
        <rFont val="Times New Roman"/>
        <charset val="134"/>
      </rPr>
      <t>“</t>
    </r>
    <r>
      <rPr>
        <sz val="11"/>
        <color theme="1"/>
        <rFont val="楷体"/>
        <charset val="134"/>
      </rPr>
      <t>二青会</t>
    </r>
    <r>
      <rPr>
        <sz val="11"/>
        <color theme="1"/>
        <rFont val="Times New Roman"/>
        <charset val="134"/>
      </rPr>
      <t>”</t>
    </r>
    <r>
      <rPr>
        <sz val="11"/>
        <color theme="1"/>
        <rFont val="楷体"/>
        <charset val="134"/>
      </rPr>
      <t>志愿者出征仪式、二青会</t>
    </r>
    <r>
      <rPr>
        <sz val="11"/>
        <color theme="1"/>
        <rFont val="Times New Roman"/>
        <charset val="134"/>
      </rPr>
      <t>——</t>
    </r>
    <r>
      <rPr>
        <sz val="11"/>
        <color theme="1"/>
        <rFont val="楷体"/>
        <charset val="134"/>
      </rPr>
      <t>攀岩</t>
    </r>
    <r>
      <rPr>
        <sz val="11"/>
        <color theme="1"/>
        <rFont val="Times New Roman"/>
        <charset val="134"/>
      </rPr>
      <t>(</t>
    </r>
    <r>
      <rPr>
        <sz val="11"/>
        <color theme="1"/>
        <rFont val="楷体"/>
        <charset val="134"/>
      </rPr>
      <t>煤炭交易中心</t>
    </r>
    <r>
      <rPr>
        <sz val="11"/>
        <color theme="1"/>
        <rFont val="Times New Roman"/>
        <charset val="134"/>
      </rPr>
      <t>)</t>
    </r>
  </si>
  <si>
    <r>
      <rPr>
        <sz val="11"/>
        <color theme="1"/>
        <rFont val="楷体"/>
        <charset val="134"/>
      </rPr>
      <t>王</t>
    </r>
    <r>
      <rPr>
        <sz val="11"/>
        <color theme="1"/>
        <rFont val="Times New Roman"/>
        <charset val="134"/>
      </rPr>
      <t xml:space="preserve">   </t>
    </r>
    <r>
      <rPr>
        <sz val="11"/>
        <color theme="1"/>
        <rFont val="楷体"/>
        <charset val="134"/>
      </rPr>
      <t>爽</t>
    </r>
  </si>
  <si>
    <t>201800801128</t>
  </si>
  <si>
    <r>
      <rPr>
        <sz val="11"/>
        <color theme="1"/>
        <rFont val="楷体"/>
        <charset val="134"/>
      </rPr>
      <t>李心露</t>
    </r>
  </si>
  <si>
    <t>20200080102051</t>
  </si>
  <si>
    <r>
      <rPr>
        <sz val="11"/>
        <color theme="1"/>
        <rFont val="楷体"/>
        <charset val="134"/>
      </rPr>
      <t>山西大学善行</t>
    </r>
    <r>
      <rPr>
        <sz val="11"/>
        <color theme="1"/>
        <rFont val="Times New Roman"/>
        <charset val="134"/>
      </rPr>
      <t>100·</t>
    </r>
    <r>
      <rPr>
        <sz val="11"/>
        <color theme="1"/>
        <rFont val="楷体"/>
        <charset val="134"/>
      </rPr>
      <t>义卖活动、山西大学疫情防控餐厅志愿活动（晚上）</t>
    </r>
  </si>
  <si>
    <r>
      <rPr>
        <sz val="11"/>
        <color theme="1"/>
        <rFont val="楷体"/>
        <charset val="134"/>
      </rPr>
      <t>李玉如</t>
    </r>
  </si>
  <si>
    <t>20200080101013</t>
  </si>
  <si>
    <r>
      <rPr>
        <sz val="11"/>
        <color theme="1"/>
        <rFont val="楷体"/>
        <charset val="134"/>
      </rPr>
      <t>李姗姗</t>
    </r>
  </si>
  <si>
    <t>201904041044</t>
  </si>
  <si>
    <r>
      <rPr>
        <sz val="11"/>
        <color theme="1"/>
        <rFont val="楷体"/>
        <charset val="134"/>
      </rPr>
      <t>庞佳琪</t>
    </r>
  </si>
  <si>
    <t>201908011051</t>
  </si>
  <si>
    <r>
      <rPr>
        <sz val="11"/>
        <color theme="1"/>
        <rFont val="楷体"/>
        <charset val="134"/>
      </rPr>
      <t>山西省晋城市高速卡口疫情防控志愿活动；山西大学坞城校区创城志愿活动</t>
    </r>
  </si>
  <si>
    <r>
      <rPr>
        <sz val="11"/>
        <color theme="1"/>
        <rFont val="楷体"/>
        <charset val="134"/>
      </rPr>
      <t>黄</t>
    </r>
    <r>
      <rPr>
        <sz val="11"/>
        <color theme="1"/>
        <rFont val="Times New Roman"/>
        <charset val="134"/>
      </rPr>
      <t xml:space="preserve">    </t>
    </r>
    <r>
      <rPr>
        <sz val="11"/>
        <color theme="1"/>
        <rFont val="楷体"/>
        <charset val="134"/>
      </rPr>
      <t>洲</t>
    </r>
  </si>
  <si>
    <t>201800801051</t>
  </si>
  <si>
    <r>
      <rPr>
        <sz val="11"/>
        <color theme="1"/>
        <rFont val="楷体"/>
        <charset val="134"/>
      </rPr>
      <t>共青团蒙自市委大学生</t>
    </r>
    <r>
      <rPr>
        <sz val="11"/>
        <color theme="1"/>
        <rFont val="Times New Roman"/>
        <charset val="134"/>
      </rPr>
      <t>“</t>
    </r>
    <r>
      <rPr>
        <sz val="11"/>
        <color theme="1"/>
        <rFont val="楷体"/>
        <charset val="134"/>
      </rPr>
      <t>返家乡</t>
    </r>
    <r>
      <rPr>
        <sz val="11"/>
        <color theme="1"/>
        <rFont val="Times New Roman"/>
        <charset val="134"/>
      </rPr>
      <t>”</t>
    </r>
    <r>
      <rPr>
        <sz val="11"/>
        <color theme="1"/>
        <rFont val="楷体"/>
        <charset val="134"/>
      </rPr>
      <t>志愿活动、全国消费扶贫志愿者推广活动</t>
    </r>
  </si>
  <si>
    <r>
      <rPr>
        <sz val="11"/>
        <color theme="1"/>
        <rFont val="楷体"/>
        <charset val="134"/>
      </rPr>
      <t>李</t>
    </r>
    <r>
      <rPr>
        <sz val="11"/>
        <color theme="1"/>
        <rFont val="Times New Roman"/>
        <charset val="134"/>
      </rPr>
      <t xml:space="preserve">   </t>
    </r>
    <r>
      <rPr>
        <sz val="11"/>
        <color theme="1"/>
        <rFont val="楷体"/>
        <charset val="134"/>
      </rPr>
      <t>诏</t>
    </r>
  </si>
  <si>
    <t>20200080101014</t>
  </si>
  <si>
    <r>
      <rPr>
        <sz val="11"/>
        <color theme="1"/>
        <rFont val="楷体"/>
        <charset val="134"/>
      </rPr>
      <t>山西大学疫情防控餐厅志愿活动（晚上）；山西大学餐厅防疫志愿活动（中午）</t>
    </r>
  </si>
  <si>
    <r>
      <rPr>
        <sz val="11"/>
        <color theme="1"/>
        <rFont val="楷体"/>
        <charset val="134"/>
      </rPr>
      <t>赵书璇</t>
    </r>
  </si>
  <si>
    <t>201800401073</t>
  </si>
  <si>
    <r>
      <rPr>
        <sz val="11"/>
        <color theme="1"/>
        <rFont val="楷体"/>
        <charset val="134"/>
      </rPr>
      <t>李绘蓝</t>
    </r>
  </si>
  <si>
    <t>20200080101062</t>
  </si>
  <si>
    <r>
      <rPr>
        <sz val="11"/>
        <color theme="1"/>
        <rFont val="楷体"/>
        <charset val="134"/>
      </rPr>
      <t>王新萍</t>
    </r>
  </si>
  <si>
    <t>20200080101059</t>
  </si>
  <si>
    <r>
      <rPr>
        <sz val="11"/>
        <color theme="1"/>
        <rFont val="楷体"/>
        <charset val="134"/>
      </rPr>
      <t>周</t>
    </r>
    <r>
      <rPr>
        <sz val="11"/>
        <color theme="1"/>
        <rFont val="Times New Roman"/>
        <charset val="134"/>
      </rPr>
      <t xml:space="preserve">   </t>
    </r>
    <r>
      <rPr>
        <sz val="11"/>
        <color theme="1"/>
        <rFont val="楷体"/>
        <charset val="134"/>
      </rPr>
      <t>倩</t>
    </r>
  </si>
  <si>
    <t>20200080102030</t>
  </si>
  <si>
    <r>
      <rPr>
        <sz val="11"/>
        <color theme="1"/>
        <rFont val="楷体"/>
        <charset val="134"/>
      </rPr>
      <t>陈子凌</t>
    </r>
  </si>
  <si>
    <t>20200080101061</t>
  </si>
  <si>
    <r>
      <rPr>
        <sz val="11"/>
        <color theme="1"/>
        <rFont val="楷体"/>
        <charset val="134"/>
      </rPr>
      <t>左赛媛</t>
    </r>
  </si>
  <si>
    <t>20200080101060</t>
  </si>
  <si>
    <r>
      <rPr>
        <sz val="11"/>
        <color theme="1"/>
        <rFont val="楷体"/>
        <charset val="134"/>
      </rPr>
      <t>王淑媛</t>
    </r>
  </si>
  <si>
    <t>20200080101003</t>
  </si>
  <si>
    <r>
      <rPr>
        <sz val="11"/>
        <color theme="1"/>
        <rFont val="楷体"/>
        <charset val="134"/>
      </rPr>
      <t>郑浩鸿</t>
    </r>
  </si>
  <si>
    <t>20200080101005</t>
  </si>
  <si>
    <r>
      <rPr>
        <sz val="11"/>
        <color theme="1"/>
        <rFont val="楷体"/>
        <charset val="134"/>
      </rPr>
      <t>刘渊杰</t>
    </r>
  </si>
  <si>
    <t>2200080102020</t>
  </si>
  <si>
    <r>
      <rPr>
        <sz val="11"/>
        <color theme="1"/>
        <rFont val="楷体"/>
        <charset val="134"/>
      </rPr>
      <t>冯</t>
    </r>
    <r>
      <rPr>
        <sz val="11"/>
        <color theme="1"/>
        <rFont val="Times New Roman"/>
        <charset val="134"/>
      </rPr>
      <t xml:space="preserve">   </t>
    </r>
    <r>
      <rPr>
        <sz val="11"/>
        <color theme="1"/>
        <rFont val="楷体"/>
        <charset val="134"/>
      </rPr>
      <t>洁</t>
    </r>
  </si>
  <si>
    <t>201908012013</t>
  </si>
  <si>
    <r>
      <rPr>
        <sz val="11"/>
        <color theme="1"/>
        <rFont val="楷体"/>
        <charset val="134"/>
      </rPr>
      <t>山西大学疫情防控餐厅志愿活动（晚上），山西大学餐厅防控志愿活动（中午）</t>
    </r>
  </si>
  <si>
    <r>
      <rPr>
        <sz val="11"/>
        <color theme="1"/>
        <rFont val="楷体"/>
        <charset val="134"/>
      </rPr>
      <t>李佳绘</t>
    </r>
  </si>
  <si>
    <t>201908011034</t>
  </si>
  <si>
    <r>
      <rPr>
        <sz val="11"/>
        <color theme="1"/>
        <rFont val="楷体"/>
        <charset val="134"/>
      </rPr>
      <t>靳</t>
    </r>
    <r>
      <rPr>
        <sz val="11"/>
        <color theme="1"/>
        <rFont val="Times New Roman"/>
        <charset val="134"/>
      </rPr>
      <t xml:space="preserve">    </t>
    </r>
    <r>
      <rPr>
        <sz val="11"/>
        <color theme="1"/>
        <rFont val="楷体"/>
        <charset val="134"/>
      </rPr>
      <t>琳</t>
    </r>
  </si>
  <si>
    <t>201908011029</t>
  </si>
  <si>
    <r>
      <rPr>
        <sz val="11"/>
        <color theme="1"/>
        <rFont val="楷体"/>
        <charset val="134"/>
      </rPr>
      <t>方</t>
    </r>
    <r>
      <rPr>
        <sz val="11"/>
        <color theme="1"/>
        <rFont val="Times New Roman"/>
        <charset val="134"/>
      </rPr>
      <t xml:space="preserve">    </t>
    </r>
    <r>
      <rPr>
        <sz val="11"/>
        <color theme="1"/>
        <rFont val="楷体"/>
        <charset val="134"/>
      </rPr>
      <t>垲</t>
    </r>
  </si>
  <si>
    <t>201908012012</t>
  </si>
  <si>
    <r>
      <rPr>
        <sz val="11"/>
        <color theme="1"/>
        <rFont val="楷体"/>
        <charset val="134"/>
      </rPr>
      <t>山西大学疫情防控餐厅志愿活动（晚上），山西大学疫情防控餐厅志愿活动（中午）</t>
    </r>
  </si>
  <si>
    <r>
      <rPr>
        <sz val="11"/>
        <color theme="1"/>
        <rFont val="楷体"/>
        <charset val="134"/>
      </rPr>
      <t>明雨馨</t>
    </r>
  </si>
  <si>
    <t>201908011049</t>
  </si>
  <si>
    <r>
      <rPr>
        <sz val="11"/>
        <color theme="1"/>
        <rFont val="楷体"/>
        <charset val="134"/>
      </rPr>
      <t>山西大学疫情防控餐厅志愿活动</t>
    </r>
    <r>
      <rPr>
        <sz val="11"/>
        <color theme="1"/>
        <rFont val="Times New Roman"/>
        <charset val="134"/>
      </rPr>
      <t xml:space="preserve"> (</t>
    </r>
    <r>
      <rPr>
        <sz val="11"/>
        <color theme="1"/>
        <rFont val="楷体"/>
        <charset val="134"/>
      </rPr>
      <t>晚上</t>
    </r>
    <r>
      <rPr>
        <sz val="11"/>
        <color theme="1"/>
        <rFont val="Times New Roman"/>
        <charset val="134"/>
      </rPr>
      <t>)</t>
    </r>
    <r>
      <rPr>
        <sz val="11"/>
        <color theme="1"/>
        <rFont val="楷体"/>
        <charset val="134"/>
      </rPr>
      <t>，山西大学餐厅防控志愿活动</t>
    </r>
    <r>
      <rPr>
        <sz val="11"/>
        <color theme="1"/>
        <rFont val="Times New Roman"/>
        <charset val="134"/>
      </rPr>
      <t xml:space="preserve"> (</t>
    </r>
    <r>
      <rPr>
        <sz val="11"/>
        <color theme="1"/>
        <rFont val="楷体"/>
        <charset val="134"/>
      </rPr>
      <t>中午</t>
    </r>
    <r>
      <rPr>
        <sz val="11"/>
        <color theme="1"/>
        <rFont val="Times New Roman"/>
        <charset val="134"/>
      </rPr>
      <t>)</t>
    </r>
  </si>
  <si>
    <r>
      <rPr>
        <sz val="11"/>
        <color theme="1"/>
        <rFont val="楷体"/>
        <charset val="134"/>
      </rPr>
      <t>曾雅汶</t>
    </r>
  </si>
  <si>
    <t>201908012086</t>
  </si>
  <si>
    <r>
      <rPr>
        <sz val="11"/>
        <color theme="1"/>
        <rFont val="楷体"/>
        <charset val="134"/>
      </rPr>
      <t>孙啸天</t>
    </r>
  </si>
  <si>
    <t>201800801115</t>
  </si>
  <si>
    <r>
      <rPr>
        <sz val="11"/>
        <color theme="1"/>
        <rFont val="楷体"/>
        <charset val="134"/>
      </rPr>
      <t>二青会志愿活动、文明城市志愿者创建活动、疫情防控志愿者活动、敬老院关爱老人活动</t>
    </r>
  </si>
  <si>
    <r>
      <rPr>
        <sz val="11"/>
        <color theme="1"/>
        <rFont val="楷体"/>
        <charset val="134"/>
      </rPr>
      <t>李晓燕</t>
    </r>
  </si>
  <si>
    <t>201800801074</t>
  </si>
  <si>
    <r>
      <t>2018</t>
    </r>
    <r>
      <rPr>
        <sz val="11"/>
        <color theme="1"/>
        <rFont val="楷体"/>
        <charset val="134"/>
      </rPr>
      <t>善行一百、</t>
    </r>
    <r>
      <rPr>
        <sz val="11"/>
        <color theme="1"/>
        <rFont val="Times New Roman"/>
        <charset val="134"/>
      </rPr>
      <t>2019</t>
    </r>
    <r>
      <rPr>
        <sz val="11"/>
        <color theme="1"/>
        <rFont val="楷体"/>
        <charset val="134"/>
      </rPr>
      <t>善行一百、志愿陪读活动、山西大学坞城校区创城志愿活动</t>
    </r>
  </si>
  <si>
    <r>
      <rPr>
        <sz val="11"/>
        <color theme="1"/>
        <rFont val="楷体"/>
        <charset val="134"/>
      </rPr>
      <t>朱吉盛</t>
    </r>
  </si>
  <si>
    <t>201908011101</t>
  </si>
  <si>
    <r>
      <rPr>
        <sz val="11"/>
        <color theme="1"/>
        <rFont val="楷体"/>
        <charset val="134"/>
      </rPr>
      <t>青春兴晋</t>
    </r>
    <r>
      <rPr>
        <sz val="11"/>
        <color theme="1"/>
        <rFont val="Times New Roman"/>
        <charset val="134"/>
      </rPr>
      <t>;</t>
    </r>
    <r>
      <rPr>
        <sz val="11"/>
        <color theme="1"/>
        <rFont val="楷体"/>
        <charset val="134"/>
      </rPr>
      <t>山西大学疫情防控餐厅志愿活动</t>
    </r>
    <r>
      <rPr>
        <sz val="11"/>
        <color theme="1"/>
        <rFont val="Times New Roman"/>
        <charset val="134"/>
      </rPr>
      <t>(</t>
    </r>
    <r>
      <rPr>
        <sz val="11"/>
        <color theme="1"/>
        <rFont val="楷体"/>
        <charset val="134"/>
      </rPr>
      <t>中午</t>
    </r>
    <r>
      <rPr>
        <sz val="11"/>
        <color theme="1"/>
        <rFont val="Times New Roman"/>
        <charset val="134"/>
      </rPr>
      <t>);</t>
    </r>
    <r>
      <rPr>
        <sz val="11"/>
        <color theme="1"/>
        <rFont val="楷体"/>
        <charset val="134"/>
      </rPr>
      <t>山西大学疫情防控餐厅志愿活动</t>
    </r>
    <r>
      <rPr>
        <sz val="11"/>
        <color theme="1"/>
        <rFont val="Times New Roman"/>
        <charset val="134"/>
      </rPr>
      <t>(</t>
    </r>
    <r>
      <rPr>
        <sz val="11"/>
        <color theme="1"/>
        <rFont val="楷体"/>
        <charset val="134"/>
      </rPr>
      <t>晚上</t>
    </r>
    <r>
      <rPr>
        <sz val="11"/>
        <color theme="1"/>
        <rFont val="Times New Roman"/>
        <charset val="134"/>
      </rPr>
      <t>)</t>
    </r>
  </si>
  <si>
    <r>
      <rPr>
        <sz val="11"/>
        <color theme="1"/>
        <rFont val="楷体"/>
        <charset val="134"/>
      </rPr>
      <t>孔嘉怡</t>
    </r>
  </si>
  <si>
    <t>201800801056</t>
  </si>
  <si>
    <r>
      <rPr>
        <sz val="11"/>
        <color theme="1"/>
        <rFont val="楷体"/>
        <charset val="134"/>
      </rPr>
      <t>山西大学坞城校区创城志愿活动、二青会志愿者培训、山西大学礼仪志愿者培训、青运村志愿服务</t>
    </r>
  </si>
  <si>
    <r>
      <rPr>
        <sz val="11"/>
        <color theme="1"/>
        <rFont val="楷体"/>
        <charset val="134"/>
      </rPr>
      <t>王浩宇</t>
    </r>
  </si>
  <si>
    <t>201908012062</t>
  </si>
  <si>
    <r>
      <rPr>
        <sz val="11"/>
        <color theme="1"/>
        <rFont val="楷体"/>
        <charset val="134"/>
      </rPr>
      <t>共青团岳池县委员会举行的</t>
    </r>
    <r>
      <rPr>
        <sz val="11"/>
        <color theme="1"/>
        <rFont val="Times New Roman"/>
        <charset val="134"/>
      </rPr>
      <t>“‘</t>
    </r>
    <r>
      <rPr>
        <sz val="11"/>
        <color theme="1"/>
        <rFont val="楷体"/>
        <charset val="134"/>
      </rPr>
      <t>青春资源</t>
    </r>
    <r>
      <rPr>
        <sz val="11"/>
        <color theme="1"/>
        <rFont val="Times New Roman"/>
        <charset val="134"/>
      </rPr>
      <t>.</t>
    </r>
    <r>
      <rPr>
        <sz val="11"/>
        <color theme="1"/>
        <rFont val="楷体"/>
        <charset val="134"/>
      </rPr>
      <t>爱在社区</t>
    </r>
    <r>
      <rPr>
        <sz val="11"/>
        <color theme="1"/>
        <rFont val="Times New Roman"/>
        <charset val="134"/>
      </rPr>
      <t>’—</t>
    </r>
    <r>
      <rPr>
        <sz val="11"/>
        <color theme="1"/>
        <rFont val="楷体"/>
        <charset val="134"/>
      </rPr>
      <t>四川天府健康通</t>
    </r>
    <r>
      <rPr>
        <sz val="11"/>
        <color theme="1"/>
        <rFont val="Times New Roman"/>
        <charset val="134"/>
      </rPr>
      <t>’”</t>
    </r>
    <r>
      <rPr>
        <sz val="11"/>
        <color theme="1"/>
        <rFont val="楷体"/>
        <charset val="134"/>
      </rPr>
      <t>宣传推广志愿服务活动</t>
    </r>
  </si>
  <si>
    <r>
      <rPr>
        <sz val="11"/>
        <color theme="1"/>
        <rFont val="楷体"/>
        <charset val="134"/>
      </rPr>
      <t>李雨琪</t>
    </r>
  </si>
  <si>
    <t>201908012031</t>
  </si>
  <si>
    <r>
      <rPr>
        <sz val="11"/>
        <color theme="1"/>
        <rFont val="楷体"/>
        <charset val="134"/>
      </rPr>
      <t>山西省晋城市高平市人民医院学雷锋疫情防控志愿活动；第三届研究</t>
    </r>
    <r>
      <rPr>
        <sz val="11"/>
        <color theme="1"/>
        <rFont val="Times New Roman"/>
        <charset val="134"/>
      </rPr>
      <t>“</t>
    </r>
    <r>
      <rPr>
        <sz val="11"/>
        <color theme="1"/>
        <rFont val="楷体"/>
        <charset val="134"/>
      </rPr>
      <t>学术五分钟</t>
    </r>
    <r>
      <rPr>
        <sz val="11"/>
        <color theme="1"/>
        <rFont val="Times New Roman"/>
        <charset val="134"/>
      </rPr>
      <t>”</t>
    </r>
    <r>
      <rPr>
        <sz val="11"/>
        <color theme="1"/>
        <rFont val="楷体"/>
        <charset val="134"/>
      </rPr>
      <t>演讲比赛志愿活动</t>
    </r>
  </si>
  <si>
    <r>
      <rPr>
        <sz val="11"/>
        <color theme="1"/>
        <rFont val="楷体"/>
        <charset val="134"/>
      </rPr>
      <t>吴彦辰</t>
    </r>
  </si>
  <si>
    <t>201908011072</t>
  </si>
  <si>
    <r>
      <rPr>
        <sz val="11"/>
        <color theme="1"/>
        <rFont val="楷体"/>
        <charset val="134"/>
      </rPr>
      <t>山西大学疫情防控餐厅志愿活动（晚上），山西大学疫情防控餐厅志愿活动（中午），全国文明城市创建</t>
    </r>
  </si>
  <si>
    <r>
      <rPr>
        <sz val="11"/>
        <color theme="1"/>
        <rFont val="楷体"/>
        <charset val="134"/>
      </rPr>
      <t>李卓阳</t>
    </r>
  </si>
  <si>
    <t>20200080102061</t>
  </si>
  <si>
    <r>
      <rPr>
        <sz val="11"/>
        <color theme="1"/>
        <rFont val="楷体"/>
        <charset val="134"/>
      </rPr>
      <t>山西大学善行</t>
    </r>
    <r>
      <rPr>
        <sz val="11"/>
        <color theme="1"/>
        <rFont val="Times New Roman"/>
        <charset val="134"/>
      </rPr>
      <t>100·</t>
    </r>
    <r>
      <rPr>
        <sz val="11"/>
        <color theme="1"/>
        <rFont val="楷体"/>
        <charset val="134"/>
      </rPr>
      <t>义卖活动；山西大学疫情防控餐厅志愿活动（晚上）；山西大学善行</t>
    </r>
    <r>
      <rPr>
        <sz val="11"/>
        <color theme="1"/>
        <rFont val="Times New Roman"/>
        <charset val="134"/>
      </rPr>
      <t>100·</t>
    </r>
    <r>
      <rPr>
        <sz val="11"/>
        <color theme="1"/>
        <rFont val="楷体"/>
        <charset val="134"/>
      </rPr>
      <t>义卖</t>
    </r>
  </si>
  <si>
    <r>
      <rPr>
        <sz val="11"/>
        <color theme="1"/>
        <rFont val="楷体"/>
        <charset val="134"/>
      </rPr>
      <t>张诗悦</t>
    </r>
  </si>
  <si>
    <t>201800801192</t>
  </si>
  <si>
    <r>
      <t>“</t>
    </r>
    <r>
      <rPr>
        <sz val="11"/>
        <color theme="1"/>
        <rFont val="楷体"/>
        <charset val="134"/>
      </rPr>
      <t>二青会</t>
    </r>
    <r>
      <rPr>
        <sz val="11"/>
        <color theme="1"/>
        <rFont val="Times New Roman"/>
        <charset val="134"/>
      </rPr>
      <t>”</t>
    </r>
    <r>
      <rPr>
        <sz val="11"/>
        <color theme="1"/>
        <rFont val="楷体"/>
        <charset val="134"/>
      </rPr>
      <t>志愿者培训、山西大学</t>
    </r>
    <r>
      <rPr>
        <sz val="11"/>
        <color theme="1"/>
        <rFont val="Times New Roman"/>
        <charset val="134"/>
      </rPr>
      <t>“</t>
    </r>
    <r>
      <rPr>
        <sz val="11"/>
        <color theme="1"/>
        <rFont val="楷体"/>
        <charset val="134"/>
      </rPr>
      <t>迎接二青会</t>
    </r>
    <r>
      <rPr>
        <sz val="11"/>
        <color theme="1"/>
        <rFont val="Times New Roman"/>
        <charset val="134"/>
      </rPr>
      <t>”</t>
    </r>
    <r>
      <rPr>
        <sz val="11"/>
        <color theme="1"/>
        <rFont val="楷体"/>
        <charset val="134"/>
      </rPr>
      <t>公交站宣传活动、二青会执委会运行期间各部门办公服务</t>
    </r>
  </si>
  <si>
    <r>
      <rPr>
        <sz val="11"/>
        <color theme="1"/>
        <rFont val="楷体"/>
        <charset val="134"/>
      </rPr>
      <t>吴沈钰</t>
    </r>
  </si>
  <si>
    <t>201908012077</t>
  </si>
  <si>
    <r>
      <rPr>
        <sz val="11"/>
        <color theme="1"/>
        <rFont val="楷体"/>
        <charset val="134"/>
      </rPr>
      <t>山西大学坞城校区创城志愿者活动，山西大学餐厅防控志愿活动</t>
    </r>
    <r>
      <rPr>
        <sz val="11"/>
        <color theme="1"/>
        <rFont val="Times New Roman"/>
        <charset val="134"/>
      </rPr>
      <t>(</t>
    </r>
    <r>
      <rPr>
        <sz val="11"/>
        <color theme="1"/>
        <rFont val="楷体"/>
        <charset val="134"/>
      </rPr>
      <t>中午</t>
    </r>
    <r>
      <rPr>
        <sz val="11"/>
        <color theme="1"/>
        <rFont val="Times New Roman"/>
        <charset val="134"/>
      </rPr>
      <t>)</t>
    </r>
    <r>
      <rPr>
        <sz val="11"/>
        <color theme="1"/>
        <rFont val="楷体"/>
        <charset val="134"/>
      </rPr>
      <t>，山西大学餐厅防控志愿活动</t>
    </r>
    <r>
      <rPr>
        <sz val="11"/>
        <color theme="1"/>
        <rFont val="Times New Roman"/>
        <charset val="134"/>
      </rPr>
      <t>(</t>
    </r>
    <r>
      <rPr>
        <sz val="11"/>
        <color theme="1"/>
        <rFont val="楷体"/>
        <charset val="134"/>
      </rPr>
      <t>晚上</t>
    </r>
    <r>
      <rPr>
        <sz val="11"/>
        <color theme="1"/>
        <rFont val="Times New Roman"/>
        <charset val="134"/>
      </rPr>
      <t>)</t>
    </r>
  </si>
  <si>
    <r>
      <rPr>
        <sz val="11"/>
        <color theme="1"/>
        <rFont val="楷体"/>
        <charset val="134"/>
      </rPr>
      <t>宋秉岳</t>
    </r>
  </si>
  <si>
    <t>20200080102022</t>
  </si>
  <si>
    <r>
      <rPr>
        <sz val="11"/>
        <color theme="1"/>
        <rFont val="楷体"/>
        <charset val="134"/>
      </rPr>
      <t>山西大学善行</t>
    </r>
    <r>
      <rPr>
        <sz val="11"/>
        <color theme="1"/>
        <rFont val="Times New Roman"/>
        <charset val="134"/>
      </rPr>
      <t>100·</t>
    </r>
    <r>
      <rPr>
        <sz val="11"/>
        <color theme="1"/>
        <rFont val="楷体"/>
        <charset val="134"/>
      </rPr>
      <t>义卖活动；山西大学疫情防控餐厅志愿活动（晚上）；山西大学餐厅防疫志愿活动（中午）</t>
    </r>
  </si>
  <si>
    <r>
      <rPr>
        <sz val="11"/>
        <color theme="1"/>
        <rFont val="楷体"/>
        <charset val="134"/>
      </rPr>
      <t>舒文琦</t>
    </r>
  </si>
  <si>
    <t>20200080101068</t>
  </si>
  <si>
    <r>
      <rPr>
        <sz val="11"/>
        <color theme="1"/>
        <rFont val="楷体"/>
        <charset val="134"/>
      </rPr>
      <t>整理图书；防艾校内宣传（文瀛）；防艾知识巡讲（法学院）；防艾全体志愿者大会；山西大学善行</t>
    </r>
    <r>
      <rPr>
        <sz val="11"/>
        <color theme="1"/>
        <rFont val="Times New Roman"/>
        <charset val="134"/>
      </rPr>
      <t>100·</t>
    </r>
    <r>
      <rPr>
        <sz val="11"/>
        <color theme="1"/>
        <rFont val="楷体"/>
        <charset val="134"/>
      </rPr>
      <t>义卖活动</t>
    </r>
  </si>
  <si>
    <r>
      <rPr>
        <sz val="11"/>
        <color theme="1"/>
        <rFont val="楷体"/>
        <charset val="134"/>
      </rPr>
      <t>张</t>
    </r>
    <r>
      <rPr>
        <sz val="11"/>
        <color theme="1"/>
        <rFont val="Times New Roman"/>
        <charset val="134"/>
      </rPr>
      <t xml:space="preserve">   </t>
    </r>
    <r>
      <rPr>
        <sz val="11"/>
        <color theme="1"/>
        <rFont val="楷体"/>
        <charset val="134"/>
      </rPr>
      <t>艳</t>
    </r>
  </si>
  <si>
    <t>201908012093</t>
  </si>
  <si>
    <r>
      <rPr>
        <sz val="11"/>
        <color theme="1"/>
        <rFont val="楷体"/>
        <charset val="134"/>
      </rPr>
      <t>山西大学坞城校区创城志愿活动；山西大学北家属院活动；</t>
    </r>
    <r>
      <rPr>
        <sz val="11"/>
        <color theme="1"/>
        <rFont val="Times New Roman"/>
        <charset val="134"/>
      </rPr>
      <t>“</t>
    </r>
    <r>
      <rPr>
        <sz val="11"/>
        <color theme="1"/>
        <rFont val="楷体"/>
        <charset val="134"/>
      </rPr>
      <t>美化校园</t>
    </r>
    <r>
      <rPr>
        <sz val="11"/>
        <color theme="1"/>
        <rFont val="Times New Roman"/>
        <charset val="134"/>
      </rPr>
      <t xml:space="preserve"> </t>
    </r>
    <r>
      <rPr>
        <sz val="11"/>
        <color theme="1"/>
        <rFont val="楷体"/>
        <charset val="134"/>
      </rPr>
      <t>你我同行</t>
    </r>
    <r>
      <rPr>
        <sz val="11"/>
        <color theme="1"/>
        <rFont val="Times New Roman"/>
        <charset val="134"/>
      </rPr>
      <t>”</t>
    </r>
    <r>
      <rPr>
        <sz val="11"/>
        <color theme="1"/>
        <rFont val="楷体"/>
        <charset val="134"/>
      </rPr>
      <t>志愿活动；</t>
    </r>
    <r>
      <rPr>
        <sz val="11"/>
        <color theme="1"/>
        <rFont val="Times New Roman"/>
        <charset val="134"/>
      </rPr>
      <t>“</t>
    </r>
    <r>
      <rPr>
        <sz val="11"/>
        <color theme="1"/>
        <rFont val="楷体"/>
        <charset val="134"/>
      </rPr>
      <t>美化校园</t>
    </r>
    <r>
      <rPr>
        <sz val="11"/>
        <color theme="1"/>
        <rFont val="Times New Roman"/>
        <charset val="134"/>
      </rPr>
      <t xml:space="preserve"> </t>
    </r>
    <r>
      <rPr>
        <sz val="11"/>
        <color theme="1"/>
        <rFont val="楷体"/>
        <charset val="134"/>
      </rPr>
      <t>你我同行</t>
    </r>
    <r>
      <rPr>
        <sz val="11"/>
        <color theme="1"/>
        <rFont val="Times New Roman"/>
        <charset val="134"/>
      </rPr>
      <t>”</t>
    </r>
  </si>
  <si>
    <r>
      <rPr>
        <sz val="11"/>
        <color theme="1"/>
        <rFont val="楷体"/>
        <charset val="134"/>
      </rPr>
      <t>解</t>
    </r>
    <r>
      <rPr>
        <sz val="11"/>
        <color theme="1"/>
        <rFont val="Times New Roman"/>
        <charset val="134"/>
      </rPr>
      <t xml:space="preserve">   </t>
    </r>
    <r>
      <rPr>
        <sz val="11"/>
        <color theme="1"/>
        <rFont val="楷体"/>
        <charset val="134"/>
      </rPr>
      <t>越</t>
    </r>
  </si>
  <si>
    <t>201800801055</t>
  </si>
  <si>
    <r>
      <t>1.</t>
    </r>
    <r>
      <rPr>
        <sz val="11"/>
        <color theme="1"/>
        <rFont val="楷体"/>
        <charset val="134"/>
      </rPr>
      <t>关西大学防控疫情餐厅志愿活动</t>
    </r>
    <r>
      <rPr>
        <sz val="11"/>
        <color theme="1"/>
        <rFont val="Times New Roman"/>
        <charset val="134"/>
      </rPr>
      <t xml:space="preserve"> 2."</t>
    </r>
    <r>
      <rPr>
        <sz val="11"/>
        <color theme="1"/>
        <rFont val="楷体"/>
        <charset val="134"/>
      </rPr>
      <t>美化校园，你我同行</t>
    </r>
    <r>
      <rPr>
        <sz val="11"/>
        <color theme="1"/>
        <rFont val="Times New Roman"/>
        <charset val="134"/>
      </rPr>
      <t>"</t>
    </r>
    <r>
      <rPr>
        <sz val="11"/>
        <color theme="1"/>
        <rFont val="楷体"/>
        <charset val="134"/>
      </rPr>
      <t>志愿活动</t>
    </r>
    <r>
      <rPr>
        <sz val="11"/>
        <color theme="1"/>
        <rFont val="Times New Roman"/>
        <charset val="134"/>
      </rPr>
      <t>3.</t>
    </r>
    <r>
      <rPr>
        <sz val="11"/>
        <color theme="1"/>
        <rFont val="楷体"/>
        <charset val="134"/>
      </rPr>
      <t>青运村志愿服务项目</t>
    </r>
    <r>
      <rPr>
        <sz val="11"/>
        <color theme="1"/>
        <rFont val="Times New Roman"/>
        <charset val="134"/>
      </rPr>
      <t>(</t>
    </r>
    <r>
      <rPr>
        <sz val="11"/>
        <color theme="1"/>
        <rFont val="楷体"/>
        <charset val="134"/>
      </rPr>
      <t>包含演练和开村后</t>
    </r>
    <r>
      <rPr>
        <sz val="11"/>
        <color theme="1"/>
        <rFont val="Times New Roman"/>
        <charset val="134"/>
      </rPr>
      <t>)</t>
    </r>
  </si>
  <si>
    <r>
      <rPr>
        <sz val="11"/>
        <color theme="1"/>
        <rFont val="楷体"/>
        <charset val="134"/>
      </rPr>
      <t>刘安淇</t>
    </r>
  </si>
  <si>
    <t>201908012038</t>
  </si>
  <si>
    <r>
      <rPr>
        <sz val="11"/>
        <color theme="1"/>
        <rFont val="楷体"/>
        <charset val="134"/>
      </rPr>
      <t>山西大学疫情防控餐厅志愿活动（中午）山西大学疫情防控餐厅志愿活动（晚上）山西省吕梁市集中供热服务中心疫情防控活动</t>
    </r>
  </si>
  <si>
    <r>
      <rPr>
        <sz val="11"/>
        <color theme="1"/>
        <rFont val="楷体"/>
        <charset val="134"/>
      </rPr>
      <t>叶绮雯</t>
    </r>
  </si>
  <si>
    <t>201908011081</t>
  </si>
  <si>
    <r>
      <rPr>
        <sz val="11"/>
        <color theme="1"/>
        <rFont val="楷体"/>
        <charset val="134"/>
      </rPr>
      <t>福安市青年志愿者防控新型冠状病毒服务队</t>
    </r>
    <r>
      <rPr>
        <sz val="11"/>
        <color theme="1"/>
        <rFont val="Times New Roman"/>
        <charset val="134"/>
      </rPr>
      <t>;</t>
    </r>
    <r>
      <rPr>
        <sz val="11"/>
        <color theme="1"/>
        <rFont val="楷体"/>
        <charset val="134"/>
      </rPr>
      <t>山西大学疫情防控餐厅志愿活动（中午）</t>
    </r>
    <r>
      <rPr>
        <sz val="11"/>
        <color theme="1"/>
        <rFont val="Times New Roman"/>
        <charset val="134"/>
      </rPr>
      <t>;</t>
    </r>
    <r>
      <rPr>
        <sz val="11"/>
        <color theme="1"/>
        <rFont val="楷体"/>
        <charset val="134"/>
      </rPr>
      <t>山西大学疫情防控餐厅志愿活动（晚上）</t>
    </r>
  </si>
  <si>
    <r>
      <rPr>
        <sz val="11"/>
        <color theme="1"/>
        <rFont val="楷体"/>
        <charset val="134"/>
      </rPr>
      <t>杜晨睿</t>
    </r>
  </si>
  <si>
    <t>201800801030</t>
  </si>
  <si>
    <r>
      <t>“</t>
    </r>
    <r>
      <rPr>
        <sz val="11"/>
        <color theme="1"/>
        <rFont val="楷体"/>
        <charset val="134"/>
      </rPr>
      <t>二青会</t>
    </r>
    <r>
      <rPr>
        <sz val="11"/>
        <color theme="1"/>
        <rFont val="Times New Roman"/>
        <charset val="134"/>
      </rPr>
      <t>”</t>
    </r>
    <r>
      <rPr>
        <sz val="11"/>
        <color theme="1"/>
        <rFont val="楷体"/>
        <charset val="134"/>
      </rPr>
      <t>志愿者培训、山西大学</t>
    </r>
    <r>
      <rPr>
        <sz val="11"/>
        <color theme="1"/>
        <rFont val="Times New Roman"/>
        <charset val="134"/>
      </rPr>
      <t>“</t>
    </r>
    <r>
      <rPr>
        <sz val="11"/>
        <color theme="1"/>
        <rFont val="楷体"/>
        <charset val="134"/>
      </rPr>
      <t>二青会</t>
    </r>
    <r>
      <rPr>
        <sz val="11"/>
        <color theme="1"/>
        <rFont val="Times New Roman"/>
        <charset val="134"/>
      </rPr>
      <t>”</t>
    </r>
    <r>
      <rPr>
        <sz val="11"/>
        <color theme="1"/>
        <rFont val="楷体"/>
        <charset val="134"/>
      </rPr>
      <t>志愿者出征仪式、二青会志愿者导演组排练志愿服务、山西大学坞城校区创城志愿服务签到</t>
    </r>
  </si>
  <si>
    <r>
      <rPr>
        <sz val="11"/>
        <color theme="1"/>
        <rFont val="楷体"/>
        <charset val="134"/>
      </rPr>
      <t>李浩南</t>
    </r>
  </si>
  <si>
    <t>201800801064</t>
  </si>
  <si>
    <r>
      <rPr>
        <sz val="11"/>
        <color theme="1"/>
        <rFont val="楷体"/>
        <charset val="134"/>
      </rPr>
      <t>二青会开幕式导演组排练志愿服务，远阳计划</t>
    </r>
    <r>
      <rPr>
        <sz val="11"/>
        <color theme="1"/>
        <rFont val="Times New Roman"/>
        <charset val="134"/>
      </rPr>
      <t>——</t>
    </r>
    <r>
      <rPr>
        <sz val="11"/>
        <color theme="1"/>
        <rFont val="楷体"/>
        <charset val="134"/>
      </rPr>
      <t>文化星推官，中国扶贫基金会第七季公益传播官社会实践活动，南京圆梦公益线上抗疫宣传志愿活动</t>
    </r>
  </si>
  <si>
    <r>
      <rPr>
        <sz val="11"/>
        <color theme="1"/>
        <rFont val="楷体"/>
        <charset val="134"/>
      </rPr>
      <t>彭陈杰</t>
    </r>
  </si>
  <si>
    <t>201800801099</t>
  </si>
  <si>
    <r>
      <rPr>
        <sz val="11"/>
        <color theme="1"/>
        <rFont val="楷体"/>
        <charset val="134"/>
      </rPr>
      <t>山西大学疫情防控餐厅志愿活动（中午）、山西大学疫情防控餐厅志愿活动（晚上）、瑞安市人民法院暑期实习志愿者、瑞安市人民法院暑期实习志愿者</t>
    </r>
  </si>
  <si>
    <r>
      <rPr>
        <sz val="11"/>
        <color theme="1"/>
        <rFont val="楷体"/>
        <charset val="134"/>
      </rPr>
      <t>郭</t>
    </r>
    <r>
      <rPr>
        <sz val="11"/>
        <color theme="1"/>
        <rFont val="Times New Roman"/>
        <charset val="134"/>
      </rPr>
      <t xml:space="preserve">    </t>
    </r>
    <r>
      <rPr>
        <sz val="11"/>
        <color theme="1"/>
        <rFont val="楷体"/>
        <charset val="134"/>
      </rPr>
      <t>冉</t>
    </r>
  </si>
  <si>
    <t>201800801043</t>
  </si>
  <si>
    <r>
      <rPr>
        <sz val="11"/>
        <color theme="1"/>
        <rFont val="楷体"/>
        <charset val="134"/>
      </rPr>
      <t>太原南站志愿活动；山西大学坞城校区创城志愿活动；以法为盾、消费有门；山西大学北家属院活动；旬阳县城关镇下菜湾社区情防控志愿服务活动；</t>
    </r>
    <r>
      <rPr>
        <sz val="11"/>
        <color theme="1"/>
        <rFont val="Times New Roman"/>
        <charset val="134"/>
      </rPr>
      <t>2020</t>
    </r>
    <r>
      <rPr>
        <sz val="11"/>
        <color theme="1"/>
        <rFont val="楷体"/>
        <charset val="134"/>
      </rPr>
      <t>年旬阳县小河镇疫情防控志愿服务；</t>
    </r>
    <r>
      <rPr>
        <sz val="11"/>
        <color theme="1"/>
        <rFont val="Times New Roman"/>
        <charset val="134"/>
      </rPr>
      <t>2021</t>
    </r>
    <r>
      <rPr>
        <sz val="11"/>
        <color theme="1"/>
        <rFont val="楷体"/>
        <charset val="134"/>
      </rPr>
      <t>年旬阳县小河镇疫防控志愿服务</t>
    </r>
  </si>
  <si>
    <r>
      <rPr>
        <sz val="11"/>
        <color theme="1"/>
        <rFont val="楷体"/>
        <charset val="134"/>
      </rPr>
      <t>陈伟涵</t>
    </r>
  </si>
  <si>
    <t>201800801016</t>
  </si>
  <si>
    <r>
      <rPr>
        <sz val="11"/>
        <color theme="1"/>
        <rFont val="楷体"/>
        <charset val="134"/>
      </rPr>
      <t>山西大学</t>
    </r>
    <r>
      <rPr>
        <sz val="11"/>
        <color theme="1"/>
        <rFont val="Times New Roman"/>
        <charset val="134"/>
      </rPr>
      <t>“</t>
    </r>
    <r>
      <rPr>
        <sz val="11"/>
        <color theme="1"/>
        <rFont val="楷体"/>
        <charset val="134"/>
      </rPr>
      <t>迎接二青会</t>
    </r>
    <r>
      <rPr>
        <sz val="11"/>
        <color theme="1"/>
        <rFont val="Times New Roman"/>
        <charset val="134"/>
      </rPr>
      <t>”</t>
    </r>
    <r>
      <rPr>
        <sz val="11"/>
        <color theme="1"/>
        <rFont val="楷体"/>
        <charset val="134"/>
      </rPr>
      <t>公交站宣传活动、山西大学坞城校区创城志愿活动、山西大学</t>
    </r>
    <r>
      <rPr>
        <sz val="11"/>
        <color theme="1"/>
        <rFont val="Times New Roman"/>
        <charset val="134"/>
      </rPr>
      <t>“</t>
    </r>
    <r>
      <rPr>
        <sz val="11"/>
        <color theme="1"/>
        <rFont val="楷体"/>
        <charset val="134"/>
      </rPr>
      <t>二青会</t>
    </r>
    <r>
      <rPr>
        <sz val="11"/>
        <color theme="1"/>
        <rFont val="Times New Roman"/>
        <charset val="134"/>
      </rPr>
      <t>”</t>
    </r>
    <r>
      <rPr>
        <sz val="11"/>
        <color theme="1"/>
        <rFont val="楷体"/>
        <charset val="134"/>
      </rPr>
      <t>志愿者出征仪式、二青会开幕式导演组排练志愿服务、青运村志愿服务项目、纪念五四运动</t>
    </r>
    <r>
      <rPr>
        <sz val="11"/>
        <color theme="1"/>
        <rFont val="Times New Roman"/>
        <charset val="134"/>
      </rPr>
      <t>100</t>
    </r>
    <r>
      <rPr>
        <sz val="11"/>
        <color theme="1"/>
        <rFont val="楷体"/>
        <charset val="134"/>
      </rPr>
      <t>周年公益环保行活动、用文明行动点燃青运</t>
    </r>
    <r>
      <rPr>
        <sz val="11"/>
        <color theme="1"/>
        <rFont val="Times New Roman"/>
        <charset val="134"/>
      </rPr>
      <t xml:space="preserve"> </t>
    </r>
    <r>
      <rPr>
        <sz val="11"/>
        <color theme="1"/>
        <rFont val="楷体"/>
        <charset val="134"/>
      </rPr>
      <t>让志愿服务绽放光彩活动</t>
    </r>
  </si>
  <si>
    <r>
      <rPr>
        <sz val="11"/>
        <color theme="1"/>
        <rFont val="楷体"/>
        <charset val="134"/>
      </rPr>
      <t>乔</t>
    </r>
    <r>
      <rPr>
        <sz val="11"/>
        <color theme="1"/>
        <rFont val="Times New Roman"/>
        <charset val="134"/>
      </rPr>
      <t xml:space="preserve">    </t>
    </r>
    <r>
      <rPr>
        <sz val="11"/>
        <color theme="1"/>
        <rFont val="楷体"/>
        <charset val="134"/>
      </rPr>
      <t>璐</t>
    </r>
  </si>
  <si>
    <t>20200080102021</t>
  </si>
  <si>
    <r>
      <rPr>
        <sz val="11"/>
        <color theme="1"/>
        <rFont val="楷体"/>
        <charset val="134"/>
      </rPr>
      <t>防艾校内宣传（文瀛）；防艾知识巡讲（法学院）；防艾全体志愿者大会；山西大学疫情防控餐厅志愿活动（晚上）；山西大学餐厅防疫志愿活动（中午）；</t>
    </r>
    <r>
      <rPr>
        <sz val="11"/>
        <color theme="1"/>
        <rFont val="Times New Roman"/>
        <charset val="134"/>
      </rPr>
      <t>2021</t>
    </r>
    <r>
      <rPr>
        <sz val="11"/>
        <color theme="1"/>
        <rFont val="楷体"/>
        <charset val="134"/>
      </rPr>
      <t>年和顺县青年志愿者服务活动下午场；</t>
    </r>
    <r>
      <rPr>
        <sz val="11"/>
        <color theme="1"/>
        <rFont val="Times New Roman"/>
        <charset val="134"/>
      </rPr>
      <t>2021</t>
    </r>
    <r>
      <rPr>
        <sz val="11"/>
        <color theme="1"/>
        <rFont val="楷体"/>
        <charset val="134"/>
      </rPr>
      <t>年和顺县青年志愿者服务活动上午场；</t>
    </r>
    <r>
      <rPr>
        <sz val="11"/>
        <color theme="1"/>
        <rFont val="Times New Roman"/>
        <charset val="134"/>
      </rPr>
      <t>2021</t>
    </r>
    <r>
      <rPr>
        <sz val="11"/>
        <color theme="1"/>
        <rFont val="楷体"/>
        <charset val="134"/>
      </rPr>
      <t>年和顺县青年志愿者服务活动下午班</t>
    </r>
  </si>
  <si>
    <t>经济与管理学院志愿服务时长认定总表</t>
  </si>
  <si>
    <r>
      <rPr>
        <sz val="11"/>
        <color rgb="FF000000"/>
        <rFont val="楷体"/>
        <charset val="134"/>
      </rPr>
      <t>申慧敏</t>
    </r>
  </si>
  <si>
    <t>201801509035</t>
  </si>
  <si>
    <t>8</t>
  </si>
  <si>
    <r>
      <rPr>
        <sz val="11"/>
        <color rgb="FF000000"/>
        <rFont val="楷体"/>
        <charset val="134"/>
      </rPr>
      <t>心予</t>
    </r>
  </si>
  <si>
    <r>
      <rPr>
        <sz val="11"/>
        <color rgb="FF000000"/>
        <rFont val="楷体"/>
        <charset val="134"/>
      </rPr>
      <t>李文婧</t>
    </r>
  </si>
  <si>
    <t>201901512116</t>
  </si>
  <si>
    <t>11</t>
  </si>
  <si>
    <r>
      <rPr>
        <sz val="11"/>
        <color rgb="FF000000"/>
        <rFont val="楷体"/>
        <charset val="134"/>
      </rPr>
      <t>支教</t>
    </r>
  </si>
  <si>
    <r>
      <rPr>
        <sz val="11"/>
        <color rgb="FF000000"/>
        <rFont val="楷体"/>
        <charset val="134"/>
      </rPr>
      <t>杨沛</t>
    </r>
  </si>
  <si>
    <t>201801507047</t>
  </si>
  <si>
    <t>21.5</t>
  </si>
  <si>
    <r>
      <rPr>
        <sz val="11"/>
        <color rgb="FF000000"/>
        <rFont val="楷体"/>
        <charset val="134"/>
      </rPr>
      <t>葛家瑞</t>
    </r>
  </si>
  <si>
    <t>201801507006</t>
  </si>
  <si>
    <t>174</t>
  </si>
  <si>
    <r>
      <rPr>
        <sz val="11"/>
        <color rgb="FF000000"/>
        <rFont val="楷体"/>
        <charset val="134"/>
      </rPr>
      <t>师宇峰</t>
    </r>
  </si>
  <si>
    <t>201801507032</t>
  </si>
  <si>
    <t>325.2</t>
  </si>
  <si>
    <r>
      <rPr>
        <sz val="11"/>
        <color rgb="FF000000"/>
        <rFont val="楷体"/>
        <charset val="134"/>
      </rPr>
      <t>夏嫣纯</t>
    </r>
  </si>
  <si>
    <t>201801507043</t>
  </si>
  <si>
    <t>137.4</t>
  </si>
  <si>
    <r>
      <rPr>
        <sz val="11"/>
        <color rgb="FF000000"/>
        <rFont val="楷体"/>
        <charset val="134"/>
      </rPr>
      <t>郭海涛</t>
    </r>
  </si>
  <si>
    <t>201801503017</t>
  </si>
  <si>
    <t>72</t>
  </si>
  <si>
    <r>
      <rPr>
        <sz val="11"/>
        <color rgb="FF000000"/>
        <rFont val="楷体"/>
        <charset val="134"/>
      </rPr>
      <t>曹玉婷</t>
    </r>
  </si>
  <si>
    <t>201801509001</t>
  </si>
  <si>
    <t>206.1</t>
  </si>
  <si>
    <r>
      <rPr>
        <sz val="11"/>
        <color rgb="FF000000"/>
        <rFont val="楷体"/>
        <charset val="134"/>
      </rPr>
      <t>牟科臣</t>
    </r>
  </si>
  <si>
    <t>201801509032</t>
  </si>
  <si>
    <t>197</t>
  </si>
  <si>
    <r>
      <rPr>
        <sz val="11"/>
        <color rgb="FF000000"/>
        <rFont val="楷体"/>
        <charset val="134"/>
      </rPr>
      <t>李颖</t>
    </r>
  </si>
  <si>
    <t>201801509021</t>
  </si>
  <si>
    <t>105</t>
  </si>
  <si>
    <r>
      <rPr>
        <sz val="11"/>
        <color rgb="FF000000"/>
        <rFont val="楷体"/>
        <charset val="134"/>
      </rPr>
      <t>疫情防控</t>
    </r>
  </si>
  <si>
    <r>
      <rPr>
        <sz val="11"/>
        <color rgb="FF000000"/>
        <rFont val="楷体"/>
        <charset val="134"/>
      </rPr>
      <t>闫福风</t>
    </r>
  </si>
  <si>
    <t>201901512156</t>
  </si>
  <si>
    <t>10</t>
  </si>
  <si>
    <r>
      <rPr>
        <sz val="11"/>
        <color rgb="FF000000"/>
        <rFont val="楷体"/>
        <charset val="134"/>
      </rPr>
      <t>校园防艾</t>
    </r>
  </si>
  <si>
    <r>
      <rPr>
        <sz val="11"/>
        <color rgb="FF000000"/>
        <rFont val="楷体"/>
        <charset val="134"/>
      </rPr>
      <t>阮馨雨</t>
    </r>
  </si>
  <si>
    <t>201901511131</t>
  </si>
  <si>
    <t>3.6</t>
  </si>
  <si>
    <r>
      <rPr>
        <sz val="11"/>
        <color rgb="FF000000"/>
        <rFont val="楷体"/>
        <charset val="134"/>
      </rPr>
      <t>美化校园</t>
    </r>
  </si>
  <si>
    <r>
      <rPr>
        <sz val="11"/>
        <color rgb="FF000000"/>
        <rFont val="楷体"/>
        <charset val="134"/>
      </rPr>
      <t>边帅杰</t>
    </r>
  </si>
  <si>
    <t>201901511401</t>
  </si>
  <si>
    <t>5</t>
  </si>
  <si>
    <r>
      <rPr>
        <sz val="11"/>
        <color rgb="FF000000"/>
        <rFont val="楷体"/>
        <charset val="134"/>
      </rPr>
      <t>谷悦颖</t>
    </r>
  </si>
  <si>
    <t>201901511308</t>
  </si>
  <si>
    <t>2.6</t>
  </si>
  <si>
    <r>
      <rPr>
        <sz val="11"/>
        <color rgb="FF000000"/>
        <rFont val="楷体"/>
        <charset val="134"/>
      </rPr>
      <t>胡清兰</t>
    </r>
  </si>
  <si>
    <t>201901511313</t>
  </si>
  <si>
    <t>1.1</t>
  </si>
  <si>
    <r>
      <rPr>
        <sz val="11"/>
        <color rgb="FF000000"/>
        <rFont val="楷体"/>
        <charset val="134"/>
      </rPr>
      <t>刘莉雯</t>
    </r>
  </si>
  <si>
    <t>201901511321</t>
  </si>
  <si>
    <t>1.2</t>
  </si>
  <si>
    <r>
      <rPr>
        <sz val="11"/>
        <color rgb="FF000000"/>
        <rFont val="楷体"/>
        <charset val="134"/>
      </rPr>
      <t>宋慧敏</t>
    </r>
  </si>
  <si>
    <t>201802601319</t>
  </si>
  <si>
    <t>3.8</t>
  </si>
  <si>
    <r>
      <rPr>
        <sz val="11"/>
        <color rgb="FF000000"/>
        <rFont val="楷体"/>
        <charset val="134"/>
      </rPr>
      <t>苏紫涵</t>
    </r>
  </si>
  <si>
    <t>201901511331</t>
  </si>
  <si>
    <t>2.5</t>
  </si>
  <si>
    <r>
      <rPr>
        <sz val="11"/>
        <color rgb="FF000000"/>
        <rFont val="楷体"/>
        <charset val="134"/>
      </rPr>
      <t>王馨苑</t>
    </r>
  </si>
  <si>
    <t>201901511334</t>
  </si>
  <si>
    <r>
      <rPr>
        <sz val="11"/>
        <color rgb="FF000000"/>
        <rFont val="楷体"/>
        <charset val="134"/>
      </rPr>
      <t>宗鑫翼</t>
    </r>
  </si>
  <si>
    <t>201901512253</t>
  </si>
  <si>
    <r>
      <rPr>
        <sz val="11"/>
        <color rgb="FF000000"/>
        <rFont val="楷体"/>
        <charset val="134"/>
      </rPr>
      <t>刘滇滇</t>
    </r>
  </si>
  <si>
    <t>201901512120</t>
  </si>
  <si>
    <t>2</t>
  </si>
  <si>
    <r>
      <rPr>
        <sz val="11"/>
        <color rgb="FF000000"/>
        <rFont val="楷体"/>
        <charset val="134"/>
      </rPr>
      <t>培训大会</t>
    </r>
  </si>
  <si>
    <r>
      <rPr>
        <sz val="11"/>
        <color rgb="FF000000"/>
        <rFont val="楷体"/>
        <charset val="134"/>
      </rPr>
      <t>章艺乐</t>
    </r>
  </si>
  <si>
    <t>20200151104049</t>
  </si>
  <si>
    <t>3</t>
  </si>
  <si>
    <r>
      <rPr>
        <sz val="11"/>
        <color rgb="FF000000"/>
        <rFont val="楷体"/>
        <charset val="134"/>
      </rPr>
      <t>抗疫宣传</t>
    </r>
  </si>
  <si>
    <r>
      <rPr>
        <sz val="11"/>
        <color rgb="FF000000"/>
        <rFont val="楷体"/>
        <charset val="134"/>
      </rPr>
      <t>梁雅堃</t>
    </r>
  </si>
  <si>
    <t>201901511319</t>
  </si>
  <si>
    <t>1</t>
  </si>
  <si>
    <r>
      <rPr>
        <sz val="11"/>
        <color rgb="FF000000"/>
        <rFont val="楷体"/>
        <charset val="134"/>
      </rPr>
      <t>张雨欣</t>
    </r>
  </si>
  <si>
    <t>201901511351</t>
  </si>
  <si>
    <r>
      <rPr>
        <sz val="11"/>
        <color rgb="FF000000"/>
        <rFont val="楷体"/>
        <charset val="134"/>
      </rPr>
      <t>冯玉婷</t>
    </r>
  </si>
  <si>
    <t>201901511206</t>
  </si>
  <si>
    <t>0.7</t>
  </si>
  <si>
    <r>
      <rPr>
        <sz val="11"/>
        <color rgb="FF000000"/>
        <rFont val="楷体"/>
        <charset val="134"/>
      </rPr>
      <t>李欣阳</t>
    </r>
    <r>
      <rPr>
        <sz val="11"/>
        <color rgb="FF000000"/>
        <rFont val="Times New Roman"/>
        <charset val="134"/>
      </rPr>
      <t xml:space="preserve"> </t>
    </r>
  </si>
  <si>
    <t>201901511315</t>
  </si>
  <si>
    <t>0.4</t>
  </si>
  <si>
    <r>
      <rPr>
        <sz val="11"/>
        <color rgb="FF000000"/>
        <rFont val="楷体"/>
        <charset val="134"/>
      </rPr>
      <t>刘晶晶</t>
    </r>
    <r>
      <rPr>
        <sz val="11"/>
        <color rgb="FF000000"/>
        <rFont val="Times New Roman"/>
        <charset val="134"/>
      </rPr>
      <t xml:space="preserve"> </t>
    </r>
  </si>
  <si>
    <t>201901511219</t>
  </si>
  <si>
    <t>0.9</t>
  </si>
  <si>
    <r>
      <rPr>
        <sz val="11"/>
        <color rgb="FF000000"/>
        <rFont val="楷体"/>
        <charset val="134"/>
      </rPr>
      <t>刘天昊</t>
    </r>
  </si>
  <si>
    <t>201901512124</t>
  </si>
  <si>
    <t>2. 5</t>
  </si>
  <si>
    <r>
      <rPr>
        <sz val="11"/>
        <color rgb="FF000000"/>
        <rFont val="楷体"/>
        <charset val="134"/>
      </rPr>
      <t>杨佳蕾</t>
    </r>
  </si>
  <si>
    <t>201901511442</t>
  </si>
  <si>
    <r>
      <rPr>
        <sz val="11"/>
        <color rgb="FF000000"/>
        <rFont val="楷体"/>
        <charset val="134"/>
      </rPr>
      <t>平遥支教</t>
    </r>
  </si>
  <si>
    <r>
      <rPr>
        <sz val="11"/>
        <color rgb="FF000000"/>
        <rFont val="楷体"/>
        <charset val="134"/>
      </rPr>
      <t>张雪</t>
    </r>
  </si>
  <si>
    <t>20200151102034</t>
  </si>
  <si>
    <t>36.0</t>
  </si>
  <si>
    <r>
      <rPr>
        <sz val="11"/>
        <color rgb="FF000000"/>
        <rFont val="楷体"/>
        <charset val="134"/>
      </rPr>
      <t>数据录入</t>
    </r>
  </si>
  <si>
    <r>
      <rPr>
        <sz val="11"/>
        <color rgb="FF000000"/>
        <rFont val="楷体"/>
        <charset val="134"/>
      </rPr>
      <t>王璐</t>
    </r>
  </si>
  <si>
    <t>20200151201033</t>
  </si>
  <si>
    <t>2.0</t>
  </si>
  <si>
    <r>
      <rPr>
        <sz val="11"/>
        <color rgb="FF000000"/>
        <rFont val="楷体"/>
        <charset val="134"/>
      </rPr>
      <t>李孟佳</t>
    </r>
  </si>
  <si>
    <t>201801503031</t>
  </si>
  <si>
    <t>81.2</t>
  </si>
  <si>
    <r>
      <rPr>
        <sz val="11"/>
        <color rgb="FF000000"/>
        <rFont val="楷体"/>
        <charset val="134"/>
      </rPr>
      <t>二青会攀岩</t>
    </r>
  </si>
  <si>
    <r>
      <rPr>
        <sz val="11"/>
        <color rgb="FF000000"/>
        <rFont val="楷体"/>
        <charset val="134"/>
      </rPr>
      <t>薛梓慧</t>
    </r>
  </si>
  <si>
    <t>201801503063</t>
  </si>
  <si>
    <r>
      <rPr>
        <sz val="11"/>
        <color rgb="FF000000"/>
        <rFont val="楷体"/>
        <charset val="134"/>
      </rPr>
      <t>省图和心予</t>
    </r>
  </si>
  <si>
    <r>
      <rPr>
        <sz val="11"/>
        <color rgb="FF000000"/>
        <rFont val="楷体"/>
        <charset val="134"/>
      </rPr>
      <t>李双</t>
    </r>
  </si>
  <si>
    <t>201801510024</t>
  </si>
  <si>
    <t>6</t>
  </si>
  <si>
    <r>
      <rPr>
        <sz val="11"/>
        <color rgb="FF000000"/>
        <rFont val="楷体"/>
        <charset val="134"/>
      </rPr>
      <t>校史馆讲解</t>
    </r>
  </si>
  <si>
    <r>
      <rPr>
        <sz val="11"/>
        <color rgb="FF000000"/>
        <rFont val="楷体"/>
        <charset val="134"/>
      </rPr>
      <t>段瀛</t>
    </r>
  </si>
  <si>
    <t>201801507002</t>
  </si>
  <si>
    <t>8.75</t>
  </si>
  <si>
    <r>
      <rPr>
        <sz val="11"/>
        <color rgb="FF000000"/>
        <rFont val="楷体"/>
        <charset val="134"/>
      </rPr>
      <t>张楚涵</t>
    </r>
  </si>
  <si>
    <t>201801509052</t>
  </si>
  <si>
    <t>15.5</t>
  </si>
  <si>
    <r>
      <rPr>
        <sz val="11"/>
        <color rgb="FF000000"/>
        <rFont val="楷体"/>
        <charset val="134"/>
      </rPr>
      <t>周聪</t>
    </r>
  </si>
  <si>
    <t>201901511253</t>
  </si>
  <si>
    <r>
      <rPr>
        <sz val="11"/>
        <color rgb="FF000000"/>
        <rFont val="楷体"/>
        <charset val="134"/>
      </rPr>
      <t>平遥支教，</t>
    </r>
  </si>
  <si>
    <r>
      <rPr>
        <sz val="11"/>
        <color rgb="FF000000"/>
        <rFont val="楷体"/>
        <charset val="134"/>
      </rPr>
      <t>刘佳雨</t>
    </r>
  </si>
  <si>
    <t>201923807011</t>
  </si>
  <si>
    <t>2.9</t>
  </si>
  <si>
    <r>
      <rPr>
        <sz val="11"/>
        <color rgb="FF000000"/>
        <rFont val="楷体"/>
        <charset val="134"/>
      </rPr>
      <t>创城志愿者</t>
    </r>
  </si>
  <si>
    <r>
      <rPr>
        <sz val="11"/>
        <color rgb="FF000000"/>
        <rFont val="楷体"/>
        <charset val="134"/>
      </rPr>
      <t>张锦丽</t>
    </r>
  </si>
  <si>
    <t>201701507025</t>
  </si>
  <si>
    <r>
      <rPr>
        <sz val="11"/>
        <color rgb="FF000000"/>
        <rFont val="楷体"/>
        <charset val="134"/>
      </rPr>
      <t>防艾志愿者</t>
    </r>
  </si>
  <si>
    <r>
      <rPr>
        <sz val="11"/>
        <color rgb="FF000000"/>
        <rFont val="楷体"/>
        <charset val="134"/>
      </rPr>
      <t>王楠</t>
    </r>
  </si>
  <si>
    <t>201901512141</t>
  </si>
  <si>
    <r>
      <rPr>
        <sz val="11"/>
        <color rgb="FF000000"/>
        <rFont val="楷体"/>
        <charset val="134"/>
      </rPr>
      <t xml:space="preserve">防艾活动	</t>
    </r>
  </si>
  <si>
    <r>
      <rPr>
        <sz val="11"/>
        <color rgb="FF000000"/>
        <rFont val="楷体"/>
        <charset val="134"/>
      </rPr>
      <t>孙占平</t>
    </r>
  </si>
  <si>
    <t>201923808004</t>
  </si>
  <si>
    <t>3.2</t>
  </si>
  <si>
    <r>
      <rPr>
        <sz val="11"/>
        <color rgb="FF000000"/>
        <rFont val="楷体"/>
        <charset val="134"/>
      </rPr>
      <t>创城志愿活动</t>
    </r>
  </si>
  <si>
    <r>
      <rPr>
        <sz val="11"/>
        <color rgb="FF000000"/>
        <rFont val="楷体"/>
        <charset val="134"/>
      </rPr>
      <t>王义挺</t>
    </r>
  </si>
  <si>
    <t>201923808007</t>
  </si>
  <si>
    <t>3.3</t>
  </si>
  <si>
    <r>
      <rPr>
        <sz val="11"/>
        <color rgb="FF000000"/>
        <rFont val="楷体"/>
        <charset val="134"/>
      </rPr>
      <t>张昊</t>
    </r>
  </si>
  <si>
    <t>201923801017</t>
  </si>
  <si>
    <t>3.1</t>
  </si>
  <si>
    <r>
      <rPr>
        <sz val="11"/>
        <color rgb="FF000000"/>
        <rFont val="楷体"/>
        <charset val="134"/>
      </rPr>
      <t>李凯</t>
    </r>
  </si>
  <si>
    <t>201923801004</t>
  </si>
  <si>
    <r>
      <rPr>
        <sz val="11"/>
        <color rgb="FF000000"/>
        <rFont val="楷体"/>
        <charset val="134"/>
      </rPr>
      <t>李晓凯</t>
    </r>
  </si>
  <si>
    <t>201923801005</t>
  </si>
  <si>
    <r>
      <rPr>
        <sz val="11"/>
        <color rgb="FF000000"/>
        <rFont val="楷体"/>
        <charset val="134"/>
      </rPr>
      <t>王雅华</t>
    </r>
  </si>
  <si>
    <t>201923801014</t>
  </si>
  <si>
    <r>
      <rPr>
        <sz val="11"/>
        <color rgb="FF000000"/>
        <rFont val="楷体"/>
        <charset val="134"/>
      </rPr>
      <t>王茹霖</t>
    </r>
  </si>
  <si>
    <t>201801507038</t>
  </si>
  <si>
    <t>14.6</t>
  </si>
  <si>
    <r>
      <rPr>
        <sz val="11"/>
        <color rgb="FF000000"/>
        <rFont val="楷体"/>
        <charset val="134"/>
      </rPr>
      <t>山西省图书馆</t>
    </r>
  </si>
  <si>
    <r>
      <rPr>
        <sz val="11"/>
        <color rgb="FF000000"/>
        <rFont val="楷体"/>
        <charset val="134"/>
      </rPr>
      <t>王杰</t>
    </r>
  </si>
  <si>
    <t>201801503053</t>
  </si>
  <si>
    <t>84.7</t>
  </si>
  <si>
    <r>
      <rPr>
        <sz val="11"/>
        <color rgb="FF000000"/>
        <rFont val="楷体"/>
        <charset val="134"/>
      </rPr>
      <t>二青会志愿者</t>
    </r>
  </si>
  <si>
    <r>
      <rPr>
        <sz val="11"/>
        <color rgb="FF000000"/>
        <rFont val="楷体"/>
        <charset val="134"/>
      </rPr>
      <t>田浩</t>
    </r>
  </si>
  <si>
    <t>201801509038</t>
  </si>
  <si>
    <t>302</t>
  </si>
  <si>
    <r>
      <rPr>
        <sz val="11"/>
        <color rgb="FF000000"/>
        <rFont val="楷体"/>
        <charset val="134"/>
      </rPr>
      <t>二青会</t>
    </r>
    <r>
      <rPr>
        <sz val="11"/>
        <color rgb="FF000000"/>
        <rFont val="Times New Roman"/>
        <charset val="134"/>
      </rPr>
      <t>+</t>
    </r>
    <r>
      <rPr>
        <sz val="11"/>
        <color rgb="FF000000"/>
        <rFont val="楷体"/>
        <charset val="134"/>
      </rPr>
      <t>省图</t>
    </r>
  </si>
  <si>
    <r>
      <rPr>
        <sz val="11"/>
        <color rgb="FF000000"/>
        <rFont val="楷体"/>
        <charset val="134"/>
      </rPr>
      <t>李浩辰</t>
    </r>
  </si>
  <si>
    <t>201801509019</t>
  </si>
  <si>
    <t>212.2</t>
  </si>
  <si>
    <r>
      <rPr>
        <sz val="11"/>
        <color rgb="FF000000"/>
        <rFont val="楷体"/>
        <charset val="134"/>
      </rPr>
      <t>王倩</t>
    </r>
  </si>
  <si>
    <t>201801507037</t>
  </si>
  <si>
    <t>12</t>
  </si>
  <si>
    <r>
      <rPr>
        <sz val="11"/>
        <color rgb="FF000000"/>
        <rFont val="楷体"/>
        <charset val="134"/>
      </rPr>
      <t>心予志愿活动</t>
    </r>
  </si>
  <si>
    <r>
      <rPr>
        <sz val="11"/>
        <color rgb="FF000000"/>
        <rFont val="楷体"/>
        <charset val="134"/>
      </rPr>
      <t>吴彦瑶</t>
    </r>
  </si>
  <si>
    <t>201901511234</t>
  </si>
  <si>
    <r>
      <rPr>
        <sz val="11"/>
        <color rgb="FF000000"/>
        <rFont val="楷体"/>
        <charset val="134"/>
      </rPr>
      <t>志愿者培训会</t>
    </r>
  </si>
  <si>
    <r>
      <rPr>
        <sz val="11"/>
        <color rgb="FF000000"/>
        <rFont val="楷体"/>
        <charset val="134"/>
      </rPr>
      <t>董钦昱</t>
    </r>
  </si>
  <si>
    <t>201901511106</t>
  </si>
  <si>
    <r>
      <rPr>
        <sz val="11"/>
        <color rgb="FF000000"/>
        <rFont val="楷体"/>
        <charset val="134"/>
      </rPr>
      <t>餐厅防疫志愿</t>
    </r>
  </si>
  <si>
    <r>
      <rPr>
        <sz val="11"/>
        <color rgb="FF000000"/>
        <rFont val="楷体"/>
        <charset val="134"/>
      </rPr>
      <t>董瑾</t>
    </r>
  </si>
  <si>
    <t>201901511306</t>
  </si>
  <si>
    <t>0.6</t>
  </si>
  <si>
    <r>
      <rPr>
        <sz val="11"/>
        <color rgb="FF000000"/>
        <rFont val="楷体"/>
        <charset val="134"/>
      </rPr>
      <t>王绍洋</t>
    </r>
  </si>
  <si>
    <t>201901511333</t>
  </si>
  <si>
    <r>
      <rPr>
        <sz val="11"/>
        <color rgb="FF000000"/>
        <rFont val="楷体"/>
        <charset val="134"/>
      </rPr>
      <t>张旭</t>
    </r>
  </si>
  <si>
    <t>201901512350</t>
  </si>
  <si>
    <r>
      <rPr>
        <sz val="11"/>
        <color rgb="FF000000"/>
        <rFont val="楷体"/>
        <charset val="134"/>
      </rPr>
      <t>刘倚帆</t>
    </r>
  </si>
  <si>
    <t>201901512423</t>
  </si>
  <si>
    <t>4</t>
  </si>
  <si>
    <r>
      <rPr>
        <sz val="11"/>
        <color rgb="FF000000"/>
        <rFont val="楷体"/>
        <charset val="134"/>
      </rPr>
      <t>关爱自闭儿童</t>
    </r>
  </si>
  <si>
    <r>
      <rPr>
        <sz val="11"/>
        <color rgb="FF000000"/>
        <rFont val="楷体"/>
        <charset val="134"/>
      </rPr>
      <t>李晴</t>
    </r>
  </si>
  <si>
    <t>20200151102031</t>
  </si>
  <si>
    <t>15</t>
  </si>
  <si>
    <r>
      <rPr>
        <sz val="11"/>
        <color rgb="FF000000"/>
        <rFont val="楷体"/>
        <charset val="134"/>
      </rPr>
      <t>疫情防控站岗</t>
    </r>
  </si>
  <si>
    <r>
      <rPr>
        <sz val="11"/>
        <color rgb="FF000000"/>
        <rFont val="楷体"/>
        <charset val="134"/>
      </rPr>
      <t>原璐璐</t>
    </r>
  </si>
  <si>
    <t>201801507049</t>
  </si>
  <si>
    <r>
      <rPr>
        <sz val="11"/>
        <color rgb="FF000000"/>
        <rFont val="楷体"/>
        <charset val="134"/>
      </rPr>
      <t>心予志愿者培训</t>
    </r>
  </si>
  <si>
    <r>
      <rPr>
        <sz val="11"/>
        <color rgb="FF000000"/>
        <rFont val="楷体"/>
        <charset val="134"/>
      </rPr>
      <t>耿思婷</t>
    </r>
  </si>
  <si>
    <t>201801509010</t>
  </si>
  <si>
    <r>
      <rPr>
        <sz val="11"/>
        <color rgb="FF000000"/>
        <rFont val="楷体"/>
        <charset val="134"/>
      </rPr>
      <t>心予志愿者活动</t>
    </r>
  </si>
  <si>
    <r>
      <rPr>
        <sz val="11"/>
        <color rgb="FF000000"/>
        <rFont val="楷体"/>
        <charset val="134"/>
      </rPr>
      <t>许婧</t>
    </r>
  </si>
  <si>
    <t>201801508039</t>
  </si>
  <si>
    <r>
      <rPr>
        <sz val="11"/>
        <color rgb="FF000000"/>
        <rFont val="楷体"/>
        <charset val="134"/>
      </rPr>
      <t>心予陪读小老师</t>
    </r>
  </si>
  <si>
    <r>
      <rPr>
        <sz val="11"/>
        <color rgb="FF000000"/>
        <rFont val="楷体"/>
        <charset val="134"/>
      </rPr>
      <t>上官芳</t>
    </r>
  </si>
  <si>
    <t>201801508028</t>
  </si>
  <si>
    <r>
      <rPr>
        <sz val="11"/>
        <color rgb="FF000000"/>
        <rFont val="楷体"/>
        <charset val="134"/>
      </rPr>
      <t>刘敏</t>
    </r>
  </si>
  <si>
    <t>201801508020</t>
  </si>
  <si>
    <r>
      <rPr>
        <sz val="11"/>
        <color rgb="FF000000"/>
        <rFont val="楷体"/>
        <charset val="134"/>
      </rPr>
      <t>陈俊然</t>
    </r>
  </si>
  <si>
    <t>201801508004</t>
  </si>
  <si>
    <r>
      <rPr>
        <sz val="11"/>
        <color rgb="FF000000"/>
        <rFont val="楷体"/>
        <charset val="134"/>
      </rPr>
      <t>张曙夏</t>
    </r>
  </si>
  <si>
    <t>201801508049</t>
  </si>
  <si>
    <r>
      <rPr>
        <sz val="11"/>
        <color rgb="FF000000"/>
        <rFont val="楷体"/>
        <charset val="134"/>
      </rPr>
      <t>魏茜</t>
    </r>
  </si>
  <si>
    <t>201901511230</t>
  </si>
  <si>
    <r>
      <rPr>
        <sz val="11"/>
        <color rgb="FF000000"/>
        <rFont val="楷体"/>
        <charset val="134"/>
      </rPr>
      <t>餐厅防疫志愿者</t>
    </r>
  </si>
  <si>
    <r>
      <rPr>
        <sz val="11"/>
        <color rgb="FF000000"/>
        <rFont val="楷体"/>
        <charset val="134"/>
      </rPr>
      <t>张慧敏</t>
    </r>
  </si>
  <si>
    <t>201901511244</t>
  </si>
  <si>
    <r>
      <rPr>
        <sz val="11"/>
        <color rgb="FF000000"/>
        <rFont val="楷体"/>
        <charset val="134"/>
      </rPr>
      <t>郭颖</t>
    </r>
  </si>
  <si>
    <t>201901511311</t>
  </si>
  <si>
    <r>
      <rPr>
        <sz val="11"/>
        <color rgb="FF000000"/>
        <rFont val="楷体"/>
        <charset val="134"/>
      </rPr>
      <t>武棋玮</t>
    </r>
  </si>
  <si>
    <t>201901511235</t>
  </si>
  <si>
    <t>0.8</t>
  </si>
  <si>
    <r>
      <rPr>
        <sz val="11"/>
        <color rgb="FF000000"/>
        <rFont val="楷体"/>
        <charset val="134"/>
      </rPr>
      <t>邓伟</t>
    </r>
  </si>
  <si>
    <t>201901511203</t>
  </si>
  <si>
    <r>
      <rPr>
        <sz val="11"/>
        <color rgb="FF000000"/>
        <rFont val="楷体"/>
        <charset val="134"/>
      </rPr>
      <t>袁忠惠</t>
    </r>
  </si>
  <si>
    <t>201901511241</t>
  </si>
  <si>
    <r>
      <rPr>
        <sz val="11"/>
        <color rgb="FF000000"/>
        <rFont val="楷体"/>
        <charset val="134"/>
      </rPr>
      <t>郭园园</t>
    </r>
  </si>
  <si>
    <t>201901511312</t>
  </si>
  <si>
    <t>7</t>
  </si>
  <si>
    <r>
      <rPr>
        <sz val="11"/>
        <color rgb="FF000000"/>
        <rFont val="楷体"/>
        <charset val="134"/>
      </rPr>
      <t>疫情防控志愿者</t>
    </r>
  </si>
  <si>
    <r>
      <rPr>
        <sz val="11"/>
        <color rgb="FF000000"/>
        <rFont val="楷体"/>
        <charset val="134"/>
      </rPr>
      <t>郭悦</t>
    </r>
  </si>
  <si>
    <t>201901511209</t>
  </si>
  <si>
    <t>90</t>
  </si>
  <si>
    <t>56</t>
  </si>
  <si>
    <t>53</t>
  </si>
  <si>
    <r>
      <rPr>
        <sz val="11"/>
        <color rgb="FF000000"/>
        <rFont val="楷体"/>
        <charset val="134"/>
      </rPr>
      <t>宋珂欣</t>
    </r>
  </si>
  <si>
    <t>201901511226</t>
  </si>
  <si>
    <t>155</t>
  </si>
  <si>
    <r>
      <rPr>
        <sz val="11"/>
        <color rgb="FF000000"/>
        <rFont val="楷体"/>
        <charset val="134"/>
      </rPr>
      <t>温艳琴</t>
    </r>
  </si>
  <si>
    <t>201901511231</t>
  </si>
  <si>
    <t>80.8</t>
  </si>
  <si>
    <r>
      <rPr>
        <sz val="11"/>
        <color rgb="FF000000"/>
        <rFont val="楷体"/>
        <charset val="134"/>
      </rPr>
      <t>杨文靖</t>
    </r>
  </si>
  <si>
    <t>202023809024</t>
  </si>
  <si>
    <t>18.1</t>
  </si>
  <si>
    <r>
      <rPr>
        <sz val="11"/>
        <color rgb="FF000000"/>
        <rFont val="楷体"/>
        <charset val="134"/>
      </rPr>
      <t>防艾宣传志愿者</t>
    </r>
  </si>
  <si>
    <r>
      <rPr>
        <sz val="11"/>
        <color rgb="FF000000"/>
        <rFont val="楷体"/>
        <charset val="134"/>
      </rPr>
      <t>史泽峰</t>
    </r>
  </si>
  <si>
    <t>201923801012</t>
  </si>
  <si>
    <t>304</t>
  </si>
  <si>
    <r>
      <rPr>
        <sz val="11"/>
        <color rgb="FF000000"/>
        <rFont val="楷体"/>
        <charset val="134"/>
      </rPr>
      <t>郭敏</t>
    </r>
  </si>
  <si>
    <t>202021610006</t>
  </si>
  <si>
    <t>48</t>
  </si>
  <si>
    <r>
      <rPr>
        <sz val="11"/>
        <color rgb="FF000000"/>
        <rFont val="楷体"/>
        <charset val="134"/>
      </rPr>
      <t>韩璐</t>
    </r>
  </si>
  <si>
    <t>202021610007</t>
  </si>
  <si>
    <t>18</t>
  </si>
  <si>
    <r>
      <rPr>
        <sz val="11"/>
        <color rgb="FF000000"/>
        <rFont val="楷体"/>
        <charset val="134"/>
      </rPr>
      <t>康宁</t>
    </r>
  </si>
  <si>
    <t>201801513015</t>
  </si>
  <si>
    <t>21.7</t>
  </si>
  <si>
    <r>
      <rPr>
        <sz val="11"/>
        <color rgb="FF000000"/>
        <rFont val="Times New Roman"/>
        <charset val="134"/>
      </rPr>
      <t>“</t>
    </r>
    <r>
      <rPr>
        <sz val="11"/>
        <color rgb="FF000000"/>
        <rFont val="楷体"/>
        <charset val="134"/>
      </rPr>
      <t>二青会</t>
    </r>
    <r>
      <rPr>
        <sz val="11"/>
        <color rgb="FF000000"/>
        <rFont val="Times New Roman"/>
        <charset val="134"/>
      </rPr>
      <t>”</t>
    </r>
    <r>
      <rPr>
        <sz val="11"/>
        <color rgb="FF000000"/>
        <rFont val="楷体"/>
        <charset val="134"/>
      </rPr>
      <t>志愿者</t>
    </r>
  </si>
  <si>
    <r>
      <rPr>
        <sz val="11"/>
        <color rgb="FF000000"/>
        <rFont val="楷体"/>
        <charset val="134"/>
      </rPr>
      <t>崔诗英</t>
    </r>
  </si>
  <si>
    <t>201801503006</t>
  </si>
  <si>
    <r>
      <rPr>
        <sz val="11"/>
        <color rgb="FF000000"/>
        <rFont val="楷体"/>
        <charset val="134"/>
      </rPr>
      <t>二青会赛会志愿者</t>
    </r>
  </si>
  <si>
    <r>
      <rPr>
        <sz val="11"/>
        <color rgb="FF000000"/>
        <rFont val="楷体"/>
        <charset val="134"/>
      </rPr>
      <t>防艾宣传知识讲座</t>
    </r>
  </si>
  <si>
    <t>20200151202041</t>
  </si>
  <si>
    <r>
      <rPr>
        <sz val="11"/>
        <color rgb="FF000000"/>
        <rFont val="楷体"/>
        <charset val="134"/>
      </rPr>
      <t>郝悦汝</t>
    </r>
  </si>
  <si>
    <t>20200151202005</t>
  </si>
  <si>
    <r>
      <rPr>
        <sz val="11"/>
        <color rgb="FF000000"/>
        <rFont val="楷体"/>
        <charset val="134"/>
      </rPr>
      <t>唐飘杨</t>
    </r>
  </si>
  <si>
    <t>20200151103034</t>
  </si>
  <si>
    <t>2.2</t>
  </si>
  <si>
    <r>
      <rPr>
        <sz val="11"/>
        <color rgb="FF000000"/>
        <rFont val="楷体"/>
        <charset val="134"/>
      </rPr>
      <t>郭超越</t>
    </r>
  </si>
  <si>
    <t>20200151103018</t>
  </si>
  <si>
    <r>
      <rPr>
        <sz val="11"/>
        <color rgb="FF000000"/>
        <rFont val="楷体"/>
        <charset val="134"/>
      </rPr>
      <t>杨欣雨</t>
    </r>
  </si>
  <si>
    <t>20200151103014</t>
  </si>
  <si>
    <r>
      <rPr>
        <sz val="11"/>
        <color rgb="FF000000"/>
        <rFont val="楷体"/>
        <charset val="134"/>
      </rPr>
      <t>山西大学善行义卖</t>
    </r>
  </si>
  <si>
    <r>
      <rPr>
        <sz val="11"/>
        <color rgb="FF000000"/>
        <rFont val="楷体"/>
        <charset val="134"/>
      </rPr>
      <t>张董杰</t>
    </r>
  </si>
  <si>
    <t>201901511147</t>
  </si>
  <si>
    <r>
      <rPr>
        <sz val="11"/>
        <color rgb="FF000000"/>
        <rFont val="楷体"/>
        <charset val="134"/>
      </rPr>
      <t>校园秋季防疫活动</t>
    </r>
  </si>
  <si>
    <r>
      <rPr>
        <sz val="11"/>
        <color rgb="FF000000"/>
        <rFont val="楷体"/>
        <charset val="134"/>
      </rPr>
      <t>刘悦</t>
    </r>
  </si>
  <si>
    <t>20200151201021</t>
  </si>
  <si>
    <t>3.0</t>
  </si>
  <si>
    <r>
      <rPr>
        <sz val="11"/>
        <color rgb="FF000000"/>
        <rFont val="楷体"/>
        <charset val="134"/>
      </rPr>
      <t>游泳比赛证书书写</t>
    </r>
  </si>
  <si>
    <r>
      <rPr>
        <sz val="11"/>
        <color rgb="FF000000"/>
        <rFont val="楷体"/>
        <charset val="134"/>
      </rPr>
      <t>朱宇萱</t>
    </r>
  </si>
  <si>
    <t>20200151204037</t>
  </si>
  <si>
    <r>
      <rPr>
        <sz val="11"/>
        <color rgb="FF000000"/>
        <rFont val="楷体"/>
        <charset val="134"/>
      </rPr>
      <t>北家属院清扫活动</t>
    </r>
  </si>
  <si>
    <r>
      <rPr>
        <sz val="11"/>
        <color rgb="FF000000"/>
        <rFont val="楷体"/>
        <charset val="134"/>
      </rPr>
      <t>张真榕</t>
    </r>
  </si>
  <si>
    <t>201701509041</t>
  </si>
  <si>
    <r>
      <rPr>
        <sz val="11"/>
        <color rgb="FF000000"/>
        <rFont val="楷体"/>
        <charset val="134"/>
      </rPr>
      <t>美化校园，你我同行</t>
    </r>
  </si>
  <si>
    <r>
      <rPr>
        <sz val="11"/>
        <color rgb="FF000000"/>
        <rFont val="楷体"/>
        <charset val="134"/>
      </rPr>
      <t>熊又林</t>
    </r>
  </si>
  <si>
    <t>201801513036</t>
  </si>
  <si>
    <r>
      <rPr>
        <sz val="11"/>
        <color rgb="FF000000"/>
        <rFont val="楷体"/>
        <charset val="134"/>
      </rPr>
      <t>美化校园</t>
    </r>
    <r>
      <rPr>
        <sz val="11"/>
        <color rgb="FF000000"/>
        <rFont val="Times New Roman"/>
        <charset val="134"/>
      </rPr>
      <t xml:space="preserve"> </t>
    </r>
    <r>
      <rPr>
        <sz val="11"/>
        <color rgb="FF000000"/>
        <rFont val="楷体"/>
        <charset val="134"/>
      </rPr>
      <t>你我同行</t>
    </r>
  </si>
  <si>
    <r>
      <rPr>
        <sz val="11"/>
        <color rgb="FF000000"/>
        <rFont val="楷体"/>
        <charset val="134"/>
      </rPr>
      <t>庾沅</t>
    </r>
  </si>
  <si>
    <t>201801507048</t>
  </si>
  <si>
    <t>6.4</t>
  </si>
  <si>
    <r>
      <rPr>
        <sz val="11"/>
        <color rgb="FF000000"/>
        <rFont val="楷体"/>
        <charset val="134"/>
      </rPr>
      <t>范梦婷</t>
    </r>
  </si>
  <si>
    <t>201801503010</t>
  </si>
  <si>
    <t>5.6</t>
  </si>
  <si>
    <r>
      <rPr>
        <sz val="11"/>
        <color rgb="FF000000"/>
        <rFont val="楷体"/>
        <charset val="134"/>
      </rPr>
      <t>任佳星</t>
    </r>
  </si>
  <si>
    <t>201801503045</t>
  </si>
  <si>
    <r>
      <rPr>
        <sz val="11"/>
        <color rgb="FF000000"/>
        <rFont val="Times New Roman"/>
        <charset val="134"/>
      </rPr>
      <t>2019</t>
    </r>
    <r>
      <rPr>
        <sz val="11"/>
        <color rgb="FF000000"/>
        <rFont val="楷体"/>
        <charset val="134"/>
      </rPr>
      <t>年暑期支教</t>
    </r>
  </si>
  <si>
    <r>
      <rPr>
        <sz val="11"/>
        <color rgb="FF000000"/>
        <rFont val="楷体"/>
        <charset val="134"/>
      </rPr>
      <t>张思佳</t>
    </r>
  </si>
  <si>
    <t>201801508050</t>
  </si>
  <si>
    <t>6.5</t>
  </si>
  <si>
    <r>
      <rPr>
        <sz val="11"/>
        <color rgb="FF000000"/>
        <rFont val="楷体"/>
        <charset val="134"/>
      </rPr>
      <t>孙凡舒</t>
    </r>
  </si>
  <si>
    <t>201901512228</t>
  </si>
  <si>
    <r>
      <rPr>
        <sz val="11"/>
        <color rgb="FF000000"/>
        <rFont val="楷体"/>
        <charset val="134"/>
      </rPr>
      <t>邵冀欣</t>
    </r>
  </si>
  <si>
    <t>201901511132</t>
  </si>
  <si>
    <t>4.5</t>
  </si>
  <si>
    <r>
      <rPr>
        <sz val="11"/>
        <color rgb="FF000000"/>
        <rFont val="楷体"/>
        <charset val="134"/>
      </rPr>
      <t>严艺苗</t>
    </r>
  </si>
  <si>
    <t>201901511143</t>
  </si>
  <si>
    <t>1.3</t>
  </si>
  <si>
    <r>
      <rPr>
        <sz val="11"/>
        <color rgb="FF000000"/>
        <rFont val="楷体"/>
        <charset val="134"/>
      </rPr>
      <t>刘诗琪</t>
    </r>
  </si>
  <si>
    <t>201901511322</t>
  </si>
  <si>
    <t>2.7</t>
  </si>
  <si>
    <r>
      <rPr>
        <sz val="11"/>
        <color rgb="FF000000"/>
        <rFont val="楷体"/>
        <charset val="134"/>
      </rPr>
      <t>张延</t>
    </r>
  </si>
  <si>
    <t>201901511350</t>
  </si>
  <si>
    <t>4.4</t>
  </si>
  <si>
    <r>
      <rPr>
        <sz val="11"/>
        <color rgb="FF000000"/>
        <rFont val="楷体"/>
        <charset val="134"/>
      </rPr>
      <t>黄河云</t>
    </r>
  </si>
  <si>
    <t>201901511114</t>
  </si>
  <si>
    <t>96.3</t>
  </si>
  <si>
    <r>
      <rPr>
        <sz val="11"/>
        <color rgb="FF000000"/>
        <rFont val="楷体"/>
        <charset val="134"/>
      </rPr>
      <t>疫情防控志愿者</t>
    </r>
    <r>
      <rPr>
        <sz val="11"/>
        <color rgb="FF000000"/>
        <rFont val="Times New Roman"/>
        <charset val="134"/>
      </rPr>
      <t xml:space="preserve">  </t>
    </r>
  </si>
  <si>
    <r>
      <rPr>
        <sz val="11"/>
        <color rgb="FF000000"/>
        <rFont val="楷体"/>
        <charset val="134"/>
      </rPr>
      <t>耿林雨</t>
    </r>
  </si>
  <si>
    <t>201901511111</t>
  </si>
  <si>
    <t>4.7</t>
  </si>
  <si>
    <r>
      <rPr>
        <sz val="11"/>
        <color rgb="FF000000"/>
        <rFont val="楷体"/>
        <charset val="134"/>
      </rPr>
      <t>郝雯</t>
    </r>
  </si>
  <si>
    <t>201901511113</t>
  </si>
  <si>
    <t>7.2</t>
  </si>
  <si>
    <r>
      <rPr>
        <sz val="11"/>
        <color rgb="FF000000"/>
        <rFont val="楷体"/>
        <charset val="134"/>
      </rPr>
      <t>米欢</t>
    </r>
  </si>
  <si>
    <t>201901511328</t>
  </si>
  <si>
    <t>40.4</t>
  </si>
  <si>
    <r>
      <rPr>
        <sz val="11"/>
        <color rgb="FF000000"/>
        <rFont val="楷体"/>
        <charset val="134"/>
      </rPr>
      <t>青春兴晋，暑期实践</t>
    </r>
  </si>
  <si>
    <r>
      <rPr>
        <sz val="11"/>
        <color rgb="FF000000"/>
        <rFont val="楷体"/>
        <charset val="134"/>
      </rPr>
      <t>袁令禛</t>
    </r>
  </si>
  <si>
    <t>201901511445</t>
  </si>
  <si>
    <r>
      <rPr>
        <sz val="11"/>
        <color rgb="FF000000"/>
        <rFont val="楷体"/>
        <charset val="134"/>
      </rPr>
      <t>张富静</t>
    </r>
  </si>
  <si>
    <t>201901511148</t>
  </si>
  <si>
    <r>
      <rPr>
        <sz val="11"/>
        <color rgb="FF000000"/>
        <rFont val="楷体"/>
        <charset val="134"/>
      </rPr>
      <t>王欣悦</t>
    </r>
  </si>
  <si>
    <t>201901512139</t>
  </si>
  <si>
    <r>
      <rPr>
        <sz val="11"/>
        <color rgb="FF000000"/>
        <rFont val="楷体"/>
        <charset val="134"/>
      </rPr>
      <t>餐厅防疫</t>
    </r>
    <r>
      <rPr>
        <sz val="11"/>
        <color rgb="FF000000"/>
        <rFont val="Times New Roman"/>
        <charset val="134"/>
      </rPr>
      <t>,</t>
    </r>
    <r>
      <rPr>
        <sz val="11"/>
        <color rgb="FF000000"/>
        <rFont val="楷体"/>
        <charset val="134"/>
      </rPr>
      <t>文明校园</t>
    </r>
  </si>
  <si>
    <r>
      <rPr>
        <sz val="11"/>
        <color rgb="FF000000"/>
        <rFont val="楷体"/>
        <charset val="134"/>
      </rPr>
      <t>沈佳官</t>
    </r>
  </si>
  <si>
    <t>201901512325</t>
  </si>
  <si>
    <t>4.6</t>
  </si>
  <si>
    <r>
      <rPr>
        <sz val="11"/>
        <color rgb="FF000000"/>
        <rFont val="楷体"/>
        <charset val="134"/>
      </rPr>
      <t>王天愉</t>
    </r>
  </si>
  <si>
    <t>201901512337</t>
  </si>
  <si>
    <r>
      <rPr>
        <sz val="11"/>
        <color rgb="FF000000"/>
        <rFont val="楷体"/>
        <charset val="134"/>
      </rPr>
      <t>陈洋</t>
    </r>
  </si>
  <si>
    <t>201901511302</t>
  </si>
  <si>
    <r>
      <rPr>
        <sz val="11"/>
        <color rgb="FF000000"/>
        <rFont val="楷体"/>
        <charset val="134"/>
      </rPr>
      <t>梁斐芃</t>
    </r>
  </si>
  <si>
    <t>20200151202010</t>
  </si>
  <si>
    <t>1.8</t>
  </si>
  <si>
    <r>
      <rPr>
        <sz val="11"/>
        <color rgb="FF000000"/>
        <rFont val="楷体"/>
        <charset val="134"/>
      </rPr>
      <t>第十八届青辩赛决赛</t>
    </r>
  </si>
  <si>
    <r>
      <rPr>
        <sz val="11"/>
        <color rgb="FF000000"/>
        <rFont val="楷体"/>
        <charset val="134"/>
      </rPr>
      <t>苏俊杰</t>
    </r>
  </si>
  <si>
    <t>201801501034</t>
  </si>
  <si>
    <t>1.6</t>
  </si>
  <si>
    <r>
      <rPr>
        <sz val="11"/>
        <color rgb="FF000000"/>
        <rFont val="楷体"/>
        <charset val="134"/>
      </rPr>
      <t>刘竟怡</t>
    </r>
  </si>
  <si>
    <t>201901511127</t>
  </si>
  <si>
    <r>
      <rPr>
        <sz val="11"/>
        <color rgb="FF000000"/>
        <rFont val="楷体"/>
        <charset val="134"/>
      </rPr>
      <t>朱婉怡</t>
    </r>
  </si>
  <si>
    <t>201901511156</t>
  </si>
  <si>
    <t>5.9</t>
  </si>
  <si>
    <r>
      <rPr>
        <sz val="11"/>
        <color rgb="FF000000"/>
        <rFont val="楷体"/>
        <charset val="134"/>
      </rPr>
      <t>餐厅防疫</t>
    </r>
    <r>
      <rPr>
        <sz val="11"/>
        <color rgb="FF000000"/>
        <rFont val="Times New Roman"/>
        <charset val="134"/>
      </rPr>
      <t>.</t>
    </r>
    <r>
      <rPr>
        <sz val="11"/>
        <color rgb="FF000000"/>
        <rFont val="楷体"/>
        <charset val="134"/>
      </rPr>
      <t>光盘行动</t>
    </r>
  </si>
  <si>
    <r>
      <rPr>
        <sz val="11"/>
        <color rgb="FF000000"/>
        <rFont val="楷体"/>
        <charset val="134"/>
      </rPr>
      <t>张笑</t>
    </r>
  </si>
  <si>
    <t>201901511349</t>
  </si>
  <si>
    <t>4.3</t>
  </si>
  <si>
    <r>
      <rPr>
        <sz val="11"/>
        <color rgb="FF000000"/>
        <rFont val="楷体"/>
        <charset val="134"/>
      </rPr>
      <t>郭佳</t>
    </r>
  </si>
  <si>
    <t>201901511310</t>
  </si>
  <si>
    <r>
      <rPr>
        <sz val="11"/>
        <color rgb="FF000000"/>
        <rFont val="楷体"/>
        <charset val="134"/>
      </rPr>
      <t>侯佳慧</t>
    </r>
  </si>
  <si>
    <t>201901511214</t>
  </si>
  <si>
    <r>
      <rPr>
        <sz val="11"/>
        <color rgb="FF000000"/>
        <rFont val="楷体"/>
        <charset val="134"/>
      </rPr>
      <t>李慧雲</t>
    </r>
  </si>
  <si>
    <t>201901511123</t>
  </si>
  <si>
    <r>
      <rPr>
        <sz val="11"/>
        <color rgb="FF000000"/>
        <rFont val="楷体"/>
        <charset val="134"/>
      </rPr>
      <t>吕洁</t>
    </r>
  </si>
  <si>
    <t>201901511324</t>
  </si>
  <si>
    <r>
      <rPr>
        <sz val="11"/>
        <color rgb="FF000000"/>
        <rFont val="楷体"/>
        <charset val="134"/>
      </rPr>
      <t>李志林</t>
    </r>
  </si>
  <si>
    <t>201901511125</t>
  </si>
  <si>
    <t>33.8</t>
  </si>
  <si>
    <r>
      <rPr>
        <sz val="11"/>
        <color rgb="FF000000"/>
        <rFont val="楷体"/>
        <charset val="134"/>
      </rPr>
      <t>疫情防控，餐厅防疫</t>
    </r>
  </si>
  <si>
    <r>
      <rPr>
        <sz val="11"/>
        <color rgb="FF000000"/>
        <rFont val="楷体"/>
        <charset val="134"/>
      </rPr>
      <t>马珊</t>
    </r>
  </si>
  <si>
    <t>201901511129</t>
  </si>
  <si>
    <t>13.5</t>
  </si>
  <si>
    <r>
      <rPr>
        <sz val="11"/>
        <color rgb="FF000000"/>
        <rFont val="楷体"/>
        <charset val="134"/>
      </rPr>
      <t>陈浩</t>
    </r>
  </si>
  <si>
    <t>201801513004</t>
  </si>
  <si>
    <r>
      <rPr>
        <sz val="11"/>
        <color rgb="FF000000"/>
        <rFont val="楷体"/>
        <charset val="134"/>
      </rPr>
      <t>心予康复园陪读小老师</t>
    </r>
  </si>
  <si>
    <r>
      <rPr>
        <sz val="11"/>
        <color rgb="FF000000"/>
        <rFont val="楷体"/>
        <charset val="134"/>
      </rPr>
      <t>弓晓静</t>
    </r>
  </si>
  <si>
    <t>201801507007</t>
  </si>
  <si>
    <t>350</t>
  </si>
  <si>
    <r>
      <rPr>
        <sz val="11"/>
        <color rgb="FF000000"/>
        <rFont val="楷体"/>
        <charset val="134"/>
      </rPr>
      <t>疫情防控志愿服务活动</t>
    </r>
  </si>
  <si>
    <r>
      <rPr>
        <sz val="11"/>
        <color rgb="FF000000"/>
        <rFont val="楷体"/>
        <charset val="134"/>
      </rPr>
      <t>张世颖</t>
    </r>
  </si>
  <si>
    <t>201801507053</t>
  </si>
  <si>
    <t>1.7</t>
  </si>
  <si>
    <r>
      <rPr>
        <sz val="11"/>
        <color rgb="FF000000"/>
        <rFont val="楷体"/>
        <charset val="134"/>
      </rPr>
      <t>山西大学迎新志愿工作</t>
    </r>
  </si>
  <si>
    <r>
      <rPr>
        <sz val="11"/>
        <color rgb="FF000000"/>
        <rFont val="楷体"/>
        <charset val="134"/>
      </rPr>
      <t>柴晓莉</t>
    </r>
  </si>
  <si>
    <t>201801503002</t>
  </si>
  <si>
    <t>4.63</t>
  </si>
  <si>
    <r>
      <rPr>
        <sz val="11"/>
        <color rgb="FF000000"/>
        <rFont val="楷体"/>
        <charset val="134"/>
      </rPr>
      <t>心予陪读小老师、刷树</t>
    </r>
  </si>
  <si>
    <r>
      <rPr>
        <sz val="11"/>
        <color rgb="FF000000"/>
        <rFont val="楷体"/>
        <charset val="134"/>
      </rPr>
      <t>刘舒情</t>
    </r>
  </si>
  <si>
    <t>201801503035</t>
  </si>
  <si>
    <t>8.4</t>
  </si>
  <si>
    <r>
      <rPr>
        <sz val="11"/>
        <color rgb="FF000000"/>
        <rFont val="楷体"/>
        <charset val="134"/>
      </rPr>
      <t>刷树、心予陪读小老师</t>
    </r>
  </si>
  <si>
    <r>
      <rPr>
        <sz val="11"/>
        <color rgb="FF000000"/>
        <rFont val="楷体"/>
        <charset val="134"/>
      </rPr>
      <t>王淑红</t>
    </r>
  </si>
  <si>
    <t>201901512435</t>
  </si>
  <si>
    <r>
      <rPr>
        <sz val="11"/>
        <color rgb="FF000000"/>
        <rFont val="楷体"/>
        <charset val="134"/>
      </rPr>
      <t>夏鑫</t>
    </r>
  </si>
  <si>
    <t>201901512439</t>
  </si>
  <si>
    <r>
      <rPr>
        <sz val="11"/>
        <color rgb="FF000000"/>
        <rFont val="楷体"/>
        <charset val="134"/>
      </rPr>
      <t>张家幸</t>
    </r>
  </si>
  <si>
    <t>201901511246</t>
  </si>
  <si>
    <r>
      <rPr>
        <sz val="11"/>
        <color rgb="FF000000"/>
        <rFont val="楷体"/>
        <charset val="134"/>
      </rPr>
      <t>林圣超</t>
    </r>
  </si>
  <si>
    <t>201901512419</t>
  </si>
  <si>
    <t>67.4</t>
  </si>
  <si>
    <r>
      <rPr>
        <sz val="11"/>
        <color rgb="FF000000"/>
        <rFont val="楷体"/>
        <charset val="134"/>
      </rPr>
      <t>临海农商银行疫情防控</t>
    </r>
  </si>
  <si>
    <r>
      <rPr>
        <sz val="11"/>
        <color rgb="FF000000"/>
        <rFont val="楷体"/>
        <charset val="134"/>
      </rPr>
      <t>雷思雨</t>
    </r>
  </si>
  <si>
    <t>20200151102044</t>
  </si>
  <si>
    <t>17</t>
  </si>
  <si>
    <r>
      <rPr>
        <sz val="11"/>
        <color rgb="FF000000"/>
        <rFont val="Times New Roman"/>
        <charset val="134"/>
      </rPr>
      <t>“</t>
    </r>
    <r>
      <rPr>
        <sz val="11"/>
        <color rgb="FF000000"/>
        <rFont val="楷体"/>
        <charset val="134"/>
      </rPr>
      <t>光盘行动</t>
    </r>
    <r>
      <rPr>
        <sz val="11"/>
        <color rgb="FF000000"/>
        <rFont val="Times New Roman"/>
        <charset val="134"/>
      </rPr>
      <t>”</t>
    </r>
    <r>
      <rPr>
        <sz val="11"/>
        <color rgb="FF000000"/>
        <rFont val="楷体"/>
        <charset val="134"/>
      </rPr>
      <t>餐厅活动</t>
    </r>
  </si>
  <si>
    <r>
      <rPr>
        <sz val="11"/>
        <color rgb="FF000000"/>
        <rFont val="楷体"/>
        <charset val="134"/>
      </rPr>
      <t>汤子健</t>
    </r>
  </si>
  <si>
    <t>20200151104044</t>
  </si>
  <si>
    <r>
      <rPr>
        <sz val="11"/>
        <color rgb="FF000000"/>
        <rFont val="楷体"/>
        <charset val="134"/>
      </rPr>
      <t>陈鑫鑫</t>
    </r>
  </si>
  <si>
    <t>20200151201001</t>
  </si>
  <si>
    <t>62</t>
  </si>
  <si>
    <r>
      <rPr>
        <sz val="11"/>
        <color rgb="FF000000"/>
        <rFont val="楷体"/>
        <charset val="134"/>
      </rPr>
      <t>昔阳县防疫志愿者服务</t>
    </r>
  </si>
  <si>
    <r>
      <rPr>
        <sz val="11"/>
        <color rgb="FF000000"/>
        <rFont val="楷体"/>
        <charset val="134"/>
      </rPr>
      <t>刘娜娜</t>
    </r>
  </si>
  <si>
    <t>20200151201008</t>
  </si>
  <si>
    <r>
      <rPr>
        <sz val="11"/>
        <color rgb="FF000000"/>
        <rFont val="楷体"/>
        <charset val="134"/>
      </rPr>
      <t>张晨晰</t>
    </r>
  </si>
  <si>
    <t>201901512449</t>
  </si>
  <si>
    <r>
      <rPr>
        <sz val="11"/>
        <color rgb="FF000000"/>
        <rFont val="楷体"/>
        <charset val="134"/>
      </rPr>
      <t>梁栋</t>
    </r>
  </si>
  <si>
    <t>201921605003</t>
  </si>
  <si>
    <r>
      <rPr>
        <sz val="11"/>
        <color rgb="FF000000"/>
        <rFont val="楷体"/>
        <charset val="134"/>
      </rPr>
      <t>山西大学餐厅防疫志愿者</t>
    </r>
  </si>
  <si>
    <r>
      <rPr>
        <sz val="11"/>
        <color rgb="FF000000"/>
        <rFont val="楷体"/>
        <charset val="134"/>
      </rPr>
      <t>张卓星</t>
    </r>
  </si>
  <si>
    <t>201923805003</t>
  </si>
  <si>
    <t>2.1</t>
  </si>
  <si>
    <r>
      <rPr>
        <sz val="11"/>
        <color rgb="FF000000"/>
        <rFont val="楷体"/>
        <charset val="134"/>
      </rPr>
      <t>魏钱茹</t>
    </r>
  </si>
  <si>
    <t>201923808008</t>
  </si>
  <si>
    <r>
      <rPr>
        <sz val="11"/>
        <color rgb="FF000000"/>
        <rFont val="楷体"/>
        <charset val="134"/>
      </rPr>
      <t>鲁瑞杰</t>
    </r>
  </si>
  <si>
    <t>201923808002</t>
  </si>
  <si>
    <r>
      <rPr>
        <sz val="11"/>
        <color rgb="FF000000"/>
        <rFont val="楷体"/>
        <charset val="134"/>
      </rPr>
      <t>刘志芳</t>
    </r>
  </si>
  <si>
    <t>201923801009</t>
  </si>
  <si>
    <r>
      <rPr>
        <sz val="11"/>
        <color rgb="FF000000"/>
        <rFont val="楷体"/>
        <charset val="134"/>
      </rPr>
      <t>孙利梦</t>
    </r>
  </si>
  <si>
    <t>201923801013</t>
  </si>
  <si>
    <r>
      <rPr>
        <sz val="11"/>
        <color rgb="FF000000"/>
        <rFont val="楷体"/>
        <charset val="134"/>
      </rPr>
      <t>韩笑</t>
    </r>
  </si>
  <si>
    <t>201923822006</t>
  </si>
  <si>
    <r>
      <rPr>
        <sz val="11"/>
        <color rgb="FF000000"/>
        <rFont val="楷体"/>
        <charset val="134"/>
      </rPr>
      <t>常祎琳</t>
    </r>
  </si>
  <si>
    <t>201923811001</t>
  </si>
  <si>
    <r>
      <rPr>
        <sz val="11"/>
        <color rgb="FF000000"/>
        <rFont val="楷体"/>
        <charset val="134"/>
      </rPr>
      <t>李继祯</t>
    </r>
  </si>
  <si>
    <t>201923811003</t>
  </si>
  <si>
    <r>
      <rPr>
        <sz val="11"/>
        <color rgb="FF000000"/>
        <rFont val="楷体"/>
        <charset val="134"/>
      </rPr>
      <t>李妍妍</t>
    </r>
  </si>
  <si>
    <t>201921601004</t>
  </si>
  <si>
    <r>
      <rPr>
        <sz val="11"/>
        <color rgb="FF000000"/>
        <rFont val="楷体"/>
        <charset val="134"/>
      </rPr>
      <t>孙秀敏</t>
    </r>
  </si>
  <si>
    <t>201921603003</t>
  </si>
  <si>
    <r>
      <rPr>
        <sz val="11"/>
        <color rgb="FF000000"/>
        <rFont val="楷体"/>
        <charset val="134"/>
      </rPr>
      <t>韩鸿伟</t>
    </r>
  </si>
  <si>
    <t>201923807006</t>
  </si>
  <si>
    <r>
      <rPr>
        <sz val="11"/>
        <color rgb="FF000000"/>
        <rFont val="楷体"/>
        <charset val="134"/>
      </rPr>
      <t>冯琪卿</t>
    </r>
  </si>
  <si>
    <t>201923807003</t>
  </si>
  <si>
    <r>
      <rPr>
        <sz val="11"/>
        <color rgb="FF000000"/>
        <rFont val="楷体"/>
        <charset val="134"/>
      </rPr>
      <t>张楠</t>
    </r>
  </si>
  <si>
    <t>201923807023</t>
  </si>
  <si>
    <r>
      <rPr>
        <sz val="11"/>
        <color rgb="FF000000"/>
        <rFont val="楷体"/>
        <charset val="134"/>
      </rPr>
      <t>张琼</t>
    </r>
  </si>
  <si>
    <t>201923807024</t>
  </si>
  <si>
    <r>
      <rPr>
        <sz val="11"/>
        <color rgb="FF000000"/>
        <rFont val="楷体"/>
        <charset val="134"/>
      </rPr>
      <t>王颖</t>
    </r>
  </si>
  <si>
    <t>201923807017</t>
  </si>
  <si>
    <r>
      <rPr>
        <sz val="11"/>
        <color rgb="FF000000"/>
        <rFont val="楷体"/>
        <charset val="134"/>
      </rPr>
      <t>李杰</t>
    </r>
  </si>
  <si>
    <t>201923807008</t>
  </si>
  <si>
    <r>
      <rPr>
        <sz val="11"/>
        <color rgb="FF000000"/>
        <rFont val="楷体"/>
        <charset val="134"/>
      </rPr>
      <t>杨培磊</t>
    </r>
  </si>
  <si>
    <t>201923807021</t>
  </si>
  <si>
    <r>
      <rPr>
        <sz val="11"/>
        <color rgb="FF000000"/>
        <rFont val="楷体"/>
        <charset val="134"/>
      </rPr>
      <t>李静</t>
    </r>
  </si>
  <si>
    <t>201923807009</t>
  </si>
  <si>
    <r>
      <rPr>
        <sz val="11"/>
        <color rgb="FF000000"/>
        <rFont val="楷体"/>
        <charset val="134"/>
      </rPr>
      <t>杨莹</t>
    </r>
  </si>
  <si>
    <t>201923807022</t>
  </si>
  <si>
    <r>
      <rPr>
        <sz val="11"/>
        <color rgb="FF000000"/>
        <rFont val="楷体"/>
        <charset val="134"/>
      </rPr>
      <t>郭慧娟</t>
    </r>
  </si>
  <si>
    <t>201923807004</t>
  </si>
  <si>
    <r>
      <rPr>
        <sz val="11"/>
        <color rgb="FF000000"/>
        <rFont val="楷体"/>
        <charset val="134"/>
      </rPr>
      <t>李冉</t>
    </r>
  </si>
  <si>
    <t>201923807010</t>
  </si>
  <si>
    <r>
      <rPr>
        <sz val="11"/>
        <color rgb="FF000000"/>
        <rFont val="楷体"/>
        <charset val="134"/>
      </rPr>
      <t>武东东</t>
    </r>
  </si>
  <si>
    <t>201923807019</t>
  </si>
  <si>
    <r>
      <rPr>
        <sz val="11"/>
        <color rgb="FF000000"/>
        <rFont val="楷体"/>
        <charset val="134"/>
      </rPr>
      <t>崔淼</t>
    </r>
  </si>
  <si>
    <t>202021604002</t>
  </si>
  <si>
    <t>27.5</t>
  </si>
  <si>
    <r>
      <rPr>
        <sz val="11"/>
        <color rgb="FF000000"/>
        <rFont val="楷体"/>
        <charset val="134"/>
      </rPr>
      <t>曲沃职中图书馆志愿服务</t>
    </r>
  </si>
  <si>
    <r>
      <rPr>
        <sz val="11"/>
        <color rgb="FF000000"/>
        <rFont val="楷体"/>
        <charset val="134"/>
      </rPr>
      <t>张晋玮</t>
    </r>
  </si>
  <si>
    <t>201801509054</t>
  </si>
  <si>
    <t>603</t>
  </si>
  <si>
    <r>
      <rPr>
        <sz val="11"/>
        <color rgb="FF000000"/>
        <rFont val="楷体"/>
        <charset val="134"/>
      </rPr>
      <t>两项疫情防控志愿活动</t>
    </r>
    <r>
      <rPr>
        <sz val="11"/>
        <color rgb="FF000000"/>
        <rFont val="Times New Roman"/>
        <charset val="134"/>
      </rPr>
      <t xml:space="preserve"> </t>
    </r>
  </si>
  <si>
    <r>
      <rPr>
        <sz val="11"/>
        <color rgb="FF000000"/>
        <rFont val="楷体"/>
        <charset val="134"/>
      </rPr>
      <t>余淼</t>
    </r>
  </si>
  <si>
    <t>201901512245</t>
  </si>
  <si>
    <r>
      <rPr>
        <sz val="11"/>
        <color rgb="FF000000"/>
        <rFont val="楷体"/>
        <charset val="134"/>
      </rPr>
      <t>防艾宣传及防艾知识讲座</t>
    </r>
  </si>
  <si>
    <r>
      <rPr>
        <sz val="11"/>
        <color rgb="FF000000"/>
        <rFont val="楷体"/>
        <charset val="134"/>
      </rPr>
      <t>张曼</t>
    </r>
  </si>
  <si>
    <t>201901511150</t>
  </si>
  <si>
    <r>
      <rPr>
        <sz val="11"/>
        <color rgb="FF000000"/>
        <rFont val="楷体"/>
        <charset val="134"/>
      </rPr>
      <t>邬心怡</t>
    </r>
  </si>
  <si>
    <t>201901511255</t>
  </si>
  <si>
    <r>
      <rPr>
        <sz val="11"/>
        <color rgb="FF000000"/>
        <rFont val="楷体"/>
        <charset val="134"/>
      </rPr>
      <t>刘申奥</t>
    </r>
  </si>
  <si>
    <t>201901512123</t>
  </si>
  <si>
    <t>3.4</t>
  </si>
  <si>
    <r>
      <rPr>
        <sz val="11"/>
        <color rgb="FF000000"/>
        <rFont val="楷体"/>
        <charset val="134"/>
      </rPr>
      <t>创城志愿活动</t>
    </r>
    <r>
      <rPr>
        <sz val="11"/>
        <color rgb="FF000000"/>
        <rFont val="Times New Roman"/>
        <charset val="134"/>
      </rPr>
      <t>,</t>
    </r>
    <r>
      <rPr>
        <sz val="11"/>
        <color rgb="FF000000"/>
        <rFont val="楷体"/>
        <charset val="134"/>
      </rPr>
      <t>文明校园</t>
    </r>
  </si>
  <si>
    <r>
      <rPr>
        <sz val="11"/>
        <color rgb="FF000000"/>
        <rFont val="楷体"/>
        <charset val="134"/>
      </rPr>
      <t>王万源</t>
    </r>
  </si>
  <si>
    <t>201901512138</t>
  </si>
  <si>
    <r>
      <rPr>
        <sz val="11"/>
        <color rgb="FF000000"/>
        <rFont val="楷体"/>
        <charset val="134"/>
      </rPr>
      <t>培训大会，关爱自闭儿童</t>
    </r>
  </si>
  <si>
    <r>
      <rPr>
        <sz val="11"/>
        <color rgb="FF000000"/>
        <rFont val="楷体"/>
        <charset val="134"/>
      </rPr>
      <t>朱乐莹</t>
    </r>
  </si>
  <si>
    <t>20200151203037</t>
  </si>
  <si>
    <t>9.5</t>
  </si>
  <si>
    <t>山西大学餐厅防疫志愿者、健康劝导、急救培训</t>
  </si>
  <si>
    <r>
      <rPr>
        <sz val="11"/>
        <color rgb="FF000000"/>
        <rFont val="楷体"/>
        <charset val="134"/>
      </rPr>
      <t>赵佳晴</t>
    </r>
  </si>
  <si>
    <t>20200151204036</t>
  </si>
  <si>
    <t>320</t>
  </si>
  <si>
    <r>
      <rPr>
        <sz val="11"/>
        <color rgb="FF000000"/>
        <rFont val="楷体"/>
        <charset val="134"/>
      </rPr>
      <t>柴荣社区抗疫志愿者活动</t>
    </r>
  </si>
  <si>
    <r>
      <rPr>
        <sz val="11"/>
        <color rgb="FF000000"/>
        <rFont val="楷体"/>
        <charset val="134"/>
      </rPr>
      <t>曹佳和</t>
    </r>
  </si>
  <si>
    <t>20200151204001</t>
  </si>
  <si>
    <t>100</t>
  </si>
  <si>
    <r>
      <rPr>
        <sz val="11"/>
        <color rgb="FF000000"/>
        <rFont val="楷体"/>
        <charset val="134"/>
      </rPr>
      <t>寒假村疫情防控志愿活动</t>
    </r>
  </si>
  <si>
    <r>
      <rPr>
        <sz val="11"/>
        <color rgb="FF000000"/>
        <rFont val="楷体"/>
        <charset val="134"/>
      </rPr>
      <t>陈赞如</t>
    </r>
  </si>
  <si>
    <t>20200151204007</t>
  </si>
  <si>
    <r>
      <rPr>
        <sz val="11"/>
        <color rgb="FF000000"/>
        <rFont val="楷体"/>
        <charset val="134"/>
      </rPr>
      <t>光盘行动，希望证书书写</t>
    </r>
  </si>
  <si>
    <r>
      <rPr>
        <sz val="11"/>
        <color rgb="FF000000"/>
        <rFont val="楷体"/>
        <charset val="134"/>
      </rPr>
      <t>曹颀雨</t>
    </r>
  </si>
  <si>
    <t>201801513002</t>
  </si>
  <si>
    <r>
      <rPr>
        <sz val="11"/>
        <color rgb="FF000000"/>
        <rFont val="楷体"/>
        <charset val="134"/>
      </rPr>
      <t>山西省图书馆文化志愿服务</t>
    </r>
  </si>
  <si>
    <r>
      <rPr>
        <sz val="11"/>
        <color rgb="FF000000"/>
        <rFont val="楷体"/>
        <charset val="134"/>
      </rPr>
      <t>杨煜</t>
    </r>
  </si>
  <si>
    <t>201901511342</t>
  </si>
  <si>
    <t>4.1</t>
  </si>
  <si>
    <r>
      <rPr>
        <sz val="11"/>
        <color rgb="FF000000"/>
        <rFont val="楷体"/>
        <charset val="134"/>
      </rPr>
      <t>美化校园</t>
    </r>
    <r>
      <rPr>
        <sz val="11"/>
        <color rgb="FF000000"/>
        <rFont val="Times New Roman"/>
        <charset val="134"/>
      </rPr>
      <t>,</t>
    </r>
    <r>
      <rPr>
        <sz val="11"/>
        <color rgb="FF000000"/>
        <rFont val="楷体"/>
        <charset val="134"/>
      </rPr>
      <t>餐厅防疫志愿者</t>
    </r>
  </si>
  <si>
    <r>
      <rPr>
        <sz val="11"/>
        <color rgb="FF000000"/>
        <rFont val="楷体"/>
        <charset val="134"/>
      </rPr>
      <t>严观秀</t>
    </r>
  </si>
  <si>
    <t>201901512445</t>
  </si>
  <si>
    <r>
      <rPr>
        <sz val="11"/>
        <color rgb="FF000000"/>
        <rFont val="楷体"/>
        <charset val="134"/>
      </rPr>
      <t>关爱自闭症儿童，防艾讲座</t>
    </r>
  </si>
  <si>
    <r>
      <rPr>
        <sz val="11"/>
        <color rgb="FF000000"/>
        <rFont val="楷体"/>
        <charset val="134"/>
      </rPr>
      <t>徐贺楠</t>
    </r>
  </si>
  <si>
    <t>201901512443</t>
  </si>
  <si>
    <t>14</t>
  </si>
  <si>
    <r>
      <rPr>
        <sz val="11"/>
        <color rgb="FF000000"/>
        <rFont val="楷体"/>
        <charset val="134"/>
      </rPr>
      <t>关爱自闭症儿童，平遥支教</t>
    </r>
  </si>
  <si>
    <t>20.2</t>
  </si>
  <si>
    <r>
      <rPr>
        <sz val="11"/>
        <color rgb="FF000000"/>
        <rFont val="楷体"/>
        <charset val="134"/>
      </rPr>
      <t>张浩</t>
    </r>
  </si>
  <si>
    <t>201901511243</t>
  </si>
  <si>
    <r>
      <rPr>
        <sz val="11"/>
        <color rgb="FF000000"/>
        <rFont val="楷体"/>
        <charset val="134"/>
      </rPr>
      <t>心予陪读肖老师，校园防艾</t>
    </r>
  </si>
  <si>
    <r>
      <rPr>
        <sz val="11"/>
        <color rgb="FF000000"/>
        <rFont val="楷体"/>
        <charset val="134"/>
      </rPr>
      <t>高榕</t>
    </r>
  </si>
  <si>
    <t>20200151101006</t>
  </si>
  <si>
    <t>192</t>
  </si>
  <si>
    <r>
      <rPr>
        <sz val="11"/>
        <color rgb="FF000000"/>
        <rFont val="楷体"/>
        <charset val="134"/>
      </rPr>
      <t>疫情防控文明实践志愿活动</t>
    </r>
  </si>
  <si>
    <r>
      <rPr>
        <sz val="11"/>
        <color rgb="FF000000"/>
        <rFont val="楷体"/>
        <charset val="134"/>
      </rPr>
      <t>王书平</t>
    </r>
  </si>
  <si>
    <t>20200151101047</t>
  </si>
  <si>
    <r>
      <rPr>
        <sz val="11"/>
        <color rgb="FF000000"/>
        <rFont val="Times New Roman"/>
        <charset val="134"/>
      </rPr>
      <t>“</t>
    </r>
    <r>
      <rPr>
        <sz val="11"/>
        <color rgb="FF000000"/>
        <rFont val="楷体"/>
        <charset val="134"/>
      </rPr>
      <t>光盘行动</t>
    </r>
    <r>
      <rPr>
        <sz val="11"/>
        <color rgb="FF000000"/>
        <rFont val="Times New Roman"/>
        <charset val="134"/>
      </rPr>
      <t>”</t>
    </r>
    <r>
      <rPr>
        <sz val="11"/>
        <color rgb="FF000000"/>
        <rFont val="楷体"/>
        <charset val="134"/>
      </rPr>
      <t>餐厅志愿活动</t>
    </r>
  </si>
  <si>
    <r>
      <rPr>
        <sz val="11"/>
        <color rgb="FF000000"/>
        <rFont val="楷体"/>
        <charset val="134"/>
      </rPr>
      <t>冯鑫蕊</t>
    </r>
  </si>
  <si>
    <t>20200151101037</t>
  </si>
  <si>
    <t>3.9</t>
  </si>
  <si>
    <r>
      <rPr>
        <sz val="11"/>
        <color rgb="FF000000"/>
        <rFont val="楷体"/>
        <charset val="134"/>
      </rPr>
      <t>王华荣</t>
    </r>
  </si>
  <si>
    <t>20200151101013</t>
  </si>
  <si>
    <r>
      <rPr>
        <sz val="11"/>
        <color rgb="FF000000"/>
        <rFont val="楷体"/>
        <charset val="134"/>
      </rPr>
      <t>邵月秋</t>
    </r>
  </si>
  <si>
    <t>191</t>
  </si>
  <si>
    <r>
      <rPr>
        <sz val="11"/>
        <color rgb="FF000000"/>
        <rFont val="楷体"/>
        <charset val="134"/>
      </rPr>
      <t>防疫志愿服务、支教、省图</t>
    </r>
  </si>
  <si>
    <r>
      <rPr>
        <sz val="11"/>
        <color rgb="FF000000"/>
        <rFont val="楷体"/>
        <charset val="134"/>
      </rPr>
      <t>王星月</t>
    </r>
  </si>
  <si>
    <t>201921604002</t>
  </si>
  <si>
    <t>104</t>
  </si>
  <si>
    <r>
      <rPr>
        <sz val="11"/>
        <color rgb="FF000000"/>
        <rFont val="楷体"/>
        <charset val="134"/>
      </rPr>
      <t>昔阳县新冠疫情防控志愿服务</t>
    </r>
  </si>
  <si>
    <r>
      <rPr>
        <sz val="11"/>
        <color rgb="FF000000"/>
        <rFont val="楷体"/>
        <charset val="134"/>
      </rPr>
      <t>康笑宇</t>
    </r>
  </si>
  <si>
    <t>201801513016</t>
  </si>
  <si>
    <t>150</t>
  </si>
  <si>
    <r>
      <rPr>
        <sz val="11"/>
        <color rgb="FF000000"/>
        <rFont val="楷体"/>
        <charset val="134"/>
      </rPr>
      <t>阳原县疫情防控志愿服务活动</t>
    </r>
  </si>
  <si>
    <r>
      <rPr>
        <sz val="11"/>
        <color rgb="FF000000"/>
        <rFont val="楷体"/>
        <charset val="134"/>
      </rPr>
      <t>周宇轩</t>
    </r>
  </si>
  <si>
    <t>201801506055</t>
  </si>
  <si>
    <r>
      <rPr>
        <sz val="11"/>
        <color rgb="FF000000"/>
        <rFont val="楷体"/>
        <charset val="134"/>
      </rPr>
      <t>山西大学疫情防控餐厅志愿者</t>
    </r>
  </si>
  <si>
    <r>
      <rPr>
        <sz val="11"/>
        <color rgb="FF000000"/>
        <rFont val="楷体"/>
        <charset val="134"/>
      </rPr>
      <t>王超凡</t>
    </r>
  </si>
  <si>
    <t>201801506028</t>
  </si>
  <si>
    <r>
      <rPr>
        <sz val="11"/>
        <color rgb="FF000000"/>
        <rFont val="楷体"/>
        <charset val="134"/>
      </rPr>
      <t>尉文杰</t>
    </r>
  </si>
  <si>
    <t>201801510044</t>
  </si>
  <si>
    <r>
      <rPr>
        <sz val="11"/>
        <color rgb="FF000000"/>
        <rFont val="楷体"/>
        <charset val="134"/>
      </rPr>
      <t>穆雨雨</t>
    </r>
  </si>
  <si>
    <t>201801510036</t>
  </si>
  <si>
    <r>
      <rPr>
        <sz val="11"/>
        <color rgb="FF000000"/>
        <rFont val="楷体"/>
        <charset val="134"/>
      </rPr>
      <t>肖涌</t>
    </r>
  </si>
  <si>
    <t>201801510047</t>
  </si>
  <si>
    <r>
      <rPr>
        <sz val="11"/>
        <color rgb="FF000000"/>
        <rFont val="楷体"/>
        <charset val="134"/>
      </rPr>
      <t>刘知敏</t>
    </r>
  </si>
  <si>
    <t>201801510033</t>
  </si>
  <si>
    <r>
      <rPr>
        <sz val="11"/>
        <color rgb="FF000000"/>
        <rFont val="楷体"/>
        <charset val="134"/>
      </rPr>
      <t>申奥琰</t>
    </r>
  </si>
  <si>
    <t>201801510038</t>
  </si>
  <si>
    <r>
      <rPr>
        <sz val="11"/>
        <color rgb="FF000000"/>
        <rFont val="楷体"/>
        <charset val="134"/>
      </rPr>
      <t>李纪元</t>
    </r>
  </si>
  <si>
    <t>201801510023</t>
  </si>
  <si>
    <r>
      <rPr>
        <sz val="11"/>
        <color rgb="FF000000"/>
        <rFont val="楷体"/>
        <charset val="134"/>
      </rPr>
      <t>孙欣</t>
    </r>
  </si>
  <si>
    <t>201801510040</t>
  </si>
  <si>
    <r>
      <rPr>
        <sz val="11"/>
        <color rgb="FF000000"/>
        <rFont val="楷体"/>
        <charset val="134"/>
      </rPr>
      <t>亢星杰</t>
    </r>
  </si>
  <si>
    <t>201801510020</t>
  </si>
  <si>
    <r>
      <rPr>
        <sz val="11"/>
        <color rgb="FF000000"/>
        <rFont val="楷体"/>
        <charset val="134"/>
      </rPr>
      <t>吴佳琦</t>
    </r>
  </si>
  <si>
    <t>201801510046</t>
  </si>
  <si>
    <r>
      <rPr>
        <sz val="11"/>
        <color rgb="FF000000"/>
        <rFont val="楷体"/>
        <charset val="134"/>
      </rPr>
      <t>冯安攀</t>
    </r>
  </si>
  <si>
    <t>201801508010</t>
  </si>
  <si>
    <r>
      <rPr>
        <sz val="11"/>
        <color rgb="FF000000"/>
        <rFont val="楷体"/>
        <charset val="134"/>
      </rPr>
      <t>第二届全国青年运动会志愿者</t>
    </r>
  </si>
  <si>
    <r>
      <rPr>
        <sz val="11"/>
        <color rgb="FF000000"/>
        <rFont val="楷体"/>
        <charset val="134"/>
      </rPr>
      <t>郝越</t>
    </r>
  </si>
  <si>
    <t>201801508012</t>
  </si>
  <si>
    <t>120</t>
  </si>
  <si>
    <r>
      <rPr>
        <sz val="11"/>
        <color rgb="FF000000"/>
        <rFont val="楷体"/>
        <charset val="134"/>
      </rPr>
      <t>大学生抗击新冠肺炎服务行动</t>
    </r>
  </si>
  <si>
    <r>
      <rPr>
        <sz val="11"/>
        <color rgb="FF000000"/>
        <rFont val="楷体"/>
        <charset val="134"/>
      </rPr>
      <t>张鑫</t>
    </r>
  </si>
  <si>
    <t>201801508051</t>
  </si>
  <si>
    <t>32</t>
  </si>
  <si>
    <r>
      <rPr>
        <sz val="11"/>
        <color rgb="FF000000"/>
        <rFont val="楷体"/>
        <charset val="134"/>
      </rPr>
      <t>心予陪读小老师，防艾志愿者</t>
    </r>
  </si>
  <si>
    <t>12.5</t>
  </si>
  <si>
    <r>
      <rPr>
        <sz val="11"/>
        <color rgb="FF000000"/>
        <rFont val="楷体"/>
        <charset val="134"/>
      </rPr>
      <t>餐厅疫情防控</t>
    </r>
    <r>
      <rPr>
        <sz val="11"/>
        <color rgb="FF000000"/>
        <rFont val="Times New Roman"/>
        <charset val="134"/>
      </rPr>
      <t>,</t>
    </r>
    <r>
      <rPr>
        <sz val="11"/>
        <color rgb="FF000000"/>
        <rFont val="楷体"/>
        <charset val="134"/>
      </rPr>
      <t>美化校园活动</t>
    </r>
  </si>
  <si>
    <r>
      <rPr>
        <sz val="11"/>
        <color rgb="FF000000"/>
        <rFont val="楷体"/>
        <charset val="134"/>
      </rPr>
      <t>门欣然</t>
    </r>
  </si>
  <si>
    <t>201901511327</t>
  </si>
  <si>
    <t>47.1</t>
  </si>
  <si>
    <r>
      <rPr>
        <sz val="11"/>
        <color rgb="FF000000"/>
        <rFont val="楷体"/>
        <charset val="134"/>
      </rPr>
      <t>餐厅防疫</t>
    </r>
    <r>
      <rPr>
        <sz val="11"/>
        <color rgb="FF000000"/>
        <rFont val="Times New Roman"/>
        <charset val="134"/>
      </rPr>
      <t>+</t>
    </r>
    <r>
      <rPr>
        <sz val="11"/>
        <color rgb="FF000000"/>
        <rFont val="楷体"/>
        <charset val="134"/>
      </rPr>
      <t>疫情防控志愿服务</t>
    </r>
  </si>
  <si>
    <r>
      <rPr>
        <sz val="11"/>
        <color rgb="FF000000"/>
        <rFont val="楷体"/>
        <charset val="134"/>
      </rPr>
      <t>李晓语</t>
    </r>
  </si>
  <si>
    <t>20200151202038</t>
  </si>
  <si>
    <r>
      <rPr>
        <sz val="11"/>
        <color rgb="FF000000"/>
        <rFont val="楷体"/>
        <charset val="134"/>
      </rPr>
      <t>游泳比赛</t>
    </r>
    <r>
      <rPr>
        <sz val="11"/>
        <color rgb="FF000000"/>
        <rFont val="Times New Roman"/>
        <charset val="134"/>
      </rPr>
      <t>,</t>
    </r>
    <r>
      <rPr>
        <sz val="11"/>
        <color rgb="FF000000"/>
        <rFont val="楷体"/>
        <charset val="134"/>
      </rPr>
      <t>光盘行动餐厅活动</t>
    </r>
  </si>
  <si>
    <r>
      <rPr>
        <sz val="11"/>
        <color rgb="FF000000"/>
        <rFont val="楷体"/>
        <charset val="134"/>
      </rPr>
      <t>郑莲莲</t>
    </r>
  </si>
  <si>
    <t>201801507057</t>
  </si>
  <si>
    <t>174.1</t>
  </si>
  <si>
    <r>
      <rPr>
        <sz val="11"/>
        <color rgb="FF000000"/>
        <rFont val="楷体"/>
        <charset val="134"/>
      </rPr>
      <t>二青会培训，二青会宣传，刷树</t>
    </r>
  </si>
  <si>
    <r>
      <rPr>
        <sz val="11"/>
        <color rgb="FF000000"/>
        <rFont val="楷体"/>
        <charset val="134"/>
      </rPr>
      <t>贺云龙</t>
    </r>
  </si>
  <si>
    <t>201801502019</t>
  </si>
  <si>
    <r>
      <rPr>
        <sz val="11"/>
        <color rgb="FF000000"/>
        <rFont val="Times New Roman"/>
        <charset val="134"/>
      </rPr>
      <t>“</t>
    </r>
    <r>
      <rPr>
        <sz val="11"/>
        <color rgb="FF000000"/>
        <rFont val="楷体"/>
        <charset val="134"/>
      </rPr>
      <t>美化校园你我同行</t>
    </r>
    <r>
      <rPr>
        <sz val="11"/>
        <color rgb="FF000000"/>
        <rFont val="Times New Roman"/>
        <charset val="134"/>
      </rPr>
      <t>"</t>
    </r>
    <r>
      <rPr>
        <sz val="11"/>
        <color rgb="FF000000"/>
        <rFont val="楷体"/>
        <charset val="134"/>
      </rPr>
      <t>志愿活动</t>
    </r>
  </si>
  <si>
    <r>
      <rPr>
        <sz val="11"/>
        <color rgb="FF000000"/>
        <rFont val="楷体"/>
        <charset val="134"/>
      </rPr>
      <t>陈勇彤</t>
    </r>
  </si>
  <si>
    <t>201901511303</t>
  </si>
  <si>
    <t>5.1</t>
  </si>
  <si>
    <r>
      <rPr>
        <sz val="11"/>
        <color rgb="FF000000"/>
        <rFont val="楷体"/>
        <charset val="134"/>
      </rPr>
      <t>餐厅防疫</t>
    </r>
    <r>
      <rPr>
        <sz val="11"/>
        <color rgb="FF000000"/>
        <rFont val="Times New Roman"/>
        <charset val="134"/>
      </rPr>
      <t>,</t>
    </r>
    <r>
      <rPr>
        <sz val="11"/>
        <color rgb="FF000000"/>
        <rFont val="楷体"/>
        <charset val="134"/>
      </rPr>
      <t>美化校园，你我同行</t>
    </r>
  </si>
  <si>
    <r>
      <rPr>
        <sz val="11"/>
        <color rgb="FF000000"/>
        <rFont val="楷体"/>
        <charset val="134"/>
      </rPr>
      <t>庞娟</t>
    </r>
  </si>
  <si>
    <t>201901512130</t>
  </si>
  <si>
    <t>7.1</t>
  </si>
  <si>
    <r>
      <rPr>
        <sz val="11"/>
        <color rgb="FF000000"/>
        <rFont val="楷体"/>
        <charset val="134"/>
      </rPr>
      <t>文明校园</t>
    </r>
    <r>
      <rPr>
        <sz val="11"/>
        <color rgb="FF000000"/>
        <rFont val="Times New Roman"/>
        <charset val="134"/>
      </rPr>
      <t>,</t>
    </r>
    <r>
      <rPr>
        <sz val="11"/>
        <color rgb="FF000000"/>
        <rFont val="楷体"/>
        <charset val="134"/>
      </rPr>
      <t>美化校园，你我同行</t>
    </r>
  </si>
  <si>
    <r>
      <rPr>
        <sz val="11"/>
        <color rgb="FF000000"/>
        <rFont val="楷体"/>
        <charset val="134"/>
      </rPr>
      <t>陈璐</t>
    </r>
  </si>
  <si>
    <t>201901511104</t>
  </si>
  <si>
    <r>
      <rPr>
        <sz val="11"/>
        <color rgb="FF000000"/>
        <rFont val="楷体"/>
        <charset val="134"/>
      </rPr>
      <t>美化校园，你我同行</t>
    </r>
    <r>
      <rPr>
        <sz val="11"/>
        <color rgb="FF000000"/>
        <rFont val="Times New Roman"/>
        <charset val="134"/>
      </rPr>
      <t>,</t>
    </r>
    <r>
      <rPr>
        <sz val="11"/>
        <color rgb="FF000000"/>
        <rFont val="楷体"/>
        <charset val="134"/>
      </rPr>
      <t>餐厅防疫</t>
    </r>
  </si>
  <si>
    <r>
      <rPr>
        <sz val="11"/>
        <color rgb="FF000000"/>
        <rFont val="楷体"/>
        <charset val="134"/>
      </rPr>
      <t>王菲</t>
    </r>
  </si>
  <si>
    <t>201901512232</t>
  </si>
  <si>
    <r>
      <rPr>
        <sz val="11"/>
        <color rgb="FF000000"/>
        <rFont val="楷体"/>
        <charset val="134"/>
      </rPr>
      <t>培训大会，美化校园，平遥支教</t>
    </r>
  </si>
  <si>
    <r>
      <rPr>
        <sz val="11"/>
        <color rgb="FF000000"/>
        <rFont val="楷体"/>
        <charset val="134"/>
      </rPr>
      <t>耿一平</t>
    </r>
  </si>
  <si>
    <t>20200151104031</t>
  </si>
  <si>
    <r>
      <rPr>
        <sz val="11"/>
        <color rgb="FF000000"/>
        <rFont val="楷体"/>
        <charset val="134"/>
      </rPr>
      <t>光盘行动餐厅活动志愿服务活动</t>
    </r>
  </si>
  <si>
    <r>
      <rPr>
        <sz val="11"/>
        <color rgb="FF000000"/>
        <rFont val="楷体"/>
        <charset val="134"/>
      </rPr>
      <t>彭柏奥</t>
    </r>
  </si>
  <si>
    <t>201801501029</t>
  </si>
  <si>
    <r>
      <rPr>
        <sz val="11"/>
        <color rgb="FF000000"/>
        <rFont val="楷体"/>
        <charset val="134"/>
      </rPr>
      <t>心予陪读小老师，校园餐厅防疫</t>
    </r>
  </si>
  <si>
    <r>
      <rPr>
        <sz val="11"/>
        <color rgb="FF000000"/>
        <rFont val="楷体"/>
        <charset val="134"/>
      </rPr>
      <t>张瑞</t>
    </r>
  </si>
  <si>
    <t>201901511348</t>
  </si>
  <si>
    <r>
      <rPr>
        <sz val="11"/>
        <color rgb="FF000000"/>
        <rFont val="楷体"/>
        <charset val="134"/>
      </rPr>
      <t>餐厅防疫，美化校园，你我同行</t>
    </r>
  </si>
  <si>
    <r>
      <rPr>
        <sz val="11"/>
        <color rgb="FF000000"/>
        <rFont val="楷体"/>
        <charset val="134"/>
      </rPr>
      <t>刘佳沂</t>
    </r>
  </si>
  <si>
    <t>20200151201031</t>
  </si>
  <si>
    <t>17.2</t>
  </si>
  <si>
    <r>
      <rPr>
        <sz val="11"/>
        <color rgb="FF000000"/>
        <rFont val="楷体"/>
        <charset val="134"/>
      </rPr>
      <t>李亲顾镇疫情防控志愿服务活动</t>
    </r>
  </si>
  <si>
    <r>
      <rPr>
        <sz val="11"/>
        <color rgb="FF000000"/>
        <rFont val="楷体"/>
        <charset val="134"/>
      </rPr>
      <t>刘泽鹏</t>
    </r>
  </si>
  <si>
    <t>201923801008</t>
  </si>
  <si>
    <t>240</t>
  </si>
  <si>
    <r>
      <rPr>
        <sz val="11"/>
        <color rgb="FF000000"/>
        <rFont val="Times New Roman"/>
        <charset val="134"/>
      </rPr>
      <t>“</t>
    </r>
    <r>
      <rPr>
        <sz val="11"/>
        <color rgb="FF000000"/>
        <rFont val="楷体"/>
        <charset val="134"/>
      </rPr>
      <t>青春兴晋</t>
    </r>
    <r>
      <rPr>
        <sz val="11"/>
        <color rgb="FF000000"/>
        <rFont val="Times New Roman"/>
        <charset val="134"/>
      </rPr>
      <t>”</t>
    </r>
    <r>
      <rPr>
        <sz val="11"/>
        <color rgb="FF000000"/>
        <rFont val="楷体"/>
        <charset val="134"/>
      </rPr>
      <t>大学生暑期社会实践</t>
    </r>
  </si>
  <si>
    <r>
      <rPr>
        <sz val="11"/>
        <color rgb="FF000000"/>
        <rFont val="楷体"/>
        <charset val="134"/>
      </rPr>
      <t>刘斐</t>
    </r>
  </si>
  <si>
    <t>202021610019</t>
  </si>
  <si>
    <r>
      <rPr>
        <sz val="11"/>
        <color rgb="FF000000"/>
        <rFont val="Times New Roman"/>
        <charset val="134"/>
      </rPr>
      <t>”</t>
    </r>
    <r>
      <rPr>
        <sz val="11"/>
        <color rgb="FF000000"/>
        <rFont val="楷体"/>
        <charset val="134"/>
      </rPr>
      <t>青春兴晋</t>
    </r>
    <r>
      <rPr>
        <sz val="11"/>
        <color rgb="FF000000"/>
        <rFont val="Times New Roman"/>
        <charset val="134"/>
      </rPr>
      <t>“</t>
    </r>
    <r>
      <rPr>
        <sz val="11"/>
        <color rgb="FF000000"/>
        <rFont val="楷体"/>
        <charset val="134"/>
      </rPr>
      <t>大学生暑期社会实践</t>
    </r>
  </si>
  <si>
    <r>
      <rPr>
        <sz val="11"/>
        <color rgb="FF000000"/>
        <rFont val="楷体"/>
        <charset val="134"/>
      </rPr>
      <t>武旭峰</t>
    </r>
  </si>
  <si>
    <t>202021610037</t>
  </si>
  <si>
    <t>7.6</t>
  </si>
  <si>
    <r>
      <rPr>
        <sz val="11"/>
        <color rgb="FF000000"/>
        <rFont val="楷体"/>
        <charset val="134"/>
      </rPr>
      <t>青春，无惧逆行</t>
    </r>
    <r>
      <rPr>
        <sz val="11"/>
        <color rgb="FF000000"/>
        <rFont val="Times New Roman"/>
        <charset val="134"/>
      </rPr>
      <t>,</t>
    </r>
    <r>
      <rPr>
        <sz val="11"/>
        <color rgb="FF000000"/>
        <rFont val="楷体"/>
        <charset val="134"/>
      </rPr>
      <t>让青春</t>
    </r>
    <r>
      <rPr>
        <sz val="11"/>
        <color rgb="FF000000"/>
        <rFont val="Times New Roman"/>
        <charset val="134"/>
      </rPr>
      <t>“</t>
    </r>
    <r>
      <rPr>
        <sz val="11"/>
        <color rgb="FF000000"/>
        <rFont val="楷体"/>
        <charset val="134"/>
      </rPr>
      <t>战</t>
    </r>
    <r>
      <rPr>
        <sz val="11"/>
        <color rgb="FF000000"/>
        <rFont val="Times New Roman"/>
        <charset val="134"/>
      </rPr>
      <t>”</t>
    </r>
    <r>
      <rPr>
        <sz val="11"/>
        <color rgb="FF000000"/>
        <rFont val="楷体"/>
        <charset val="134"/>
      </rPr>
      <t>放</t>
    </r>
  </si>
  <si>
    <r>
      <rPr>
        <sz val="11"/>
        <color rgb="FF000000"/>
        <rFont val="楷体"/>
        <charset val="134"/>
      </rPr>
      <t>岳之楠</t>
    </r>
  </si>
  <si>
    <t>202023809027</t>
  </si>
  <si>
    <t>4.2</t>
  </si>
  <si>
    <r>
      <rPr>
        <sz val="11"/>
        <color rgb="FF000000"/>
        <rFont val="楷体"/>
        <charset val="134"/>
      </rPr>
      <t>邢蓉</t>
    </r>
  </si>
  <si>
    <t>201801503061</t>
  </si>
  <si>
    <r>
      <rPr>
        <sz val="11"/>
        <color rgb="FF000000"/>
        <rFont val="楷体"/>
        <charset val="134"/>
      </rPr>
      <t>山西大学餐厅防疫志愿者（中午）</t>
    </r>
  </si>
  <si>
    <r>
      <rPr>
        <sz val="11"/>
        <color rgb="FF000000"/>
        <rFont val="楷体"/>
        <charset val="134"/>
      </rPr>
      <t>吴月嫣</t>
    </r>
  </si>
  <si>
    <t>201801502047</t>
  </si>
  <si>
    <r>
      <rPr>
        <sz val="11"/>
        <color rgb="FF000000"/>
        <rFont val="楷体"/>
        <charset val="134"/>
      </rPr>
      <t>汾西县南街居委会防疫志愿活
动</t>
    </r>
  </si>
  <si>
    <r>
      <rPr>
        <sz val="11"/>
        <color rgb="FF000000"/>
        <rFont val="楷体"/>
        <charset val="134"/>
      </rPr>
      <t>刘佳乐</t>
    </r>
  </si>
  <si>
    <t>201801509023</t>
  </si>
  <si>
    <t>187.9</t>
  </si>
  <si>
    <r>
      <rPr>
        <sz val="11"/>
        <color rgb="FF000000"/>
        <rFont val="楷体"/>
        <charset val="134"/>
      </rPr>
      <t>二青会开幕式导演组排练志愿服务</t>
    </r>
  </si>
  <si>
    <r>
      <rPr>
        <sz val="11"/>
        <color rgb="FF000000"/>
        <rFont val="楷体"/>
        <charset val="134"/>
      </rPr>
      <t>戴守杭</t>
    </r>
  </si>
  <si>
    <t>201901511202</t>
  </si>
  <si>
    <r>
      <rPr>
        <sz val="11"/>
        <color rgb="FF000000"/>
        <rFont val="楷体"/>
        <charset val="134"/>
      </rPr>
      <t>心予康复员陪读小老师</t>
    </r>
    <r>
      <rPr>
        <sz val="11"/>
        <color rgb="FF000000"/>
        <rFont val="Times New Roman"/>
        <charset val="134"/>
      </rPr>
      <t xml:space="preserve"> </t>
    </r>
    <r>
      <rPr>
        <sz val="11"/>
        <color rgb="FF000000"/>
        <rFont val="楷体"/>
        <charset val="134"/>
      </rPr>
      <t>防艾宣传</t>
    </r>
  </si>
  <si>
    <r>
      <rPr>
        <sz val="11"/>
        <color rgb="FF000000"/>
        <rFont val="楷体"/>
        <charset val="134"/>
      </rPr>
      <t>张启航</t>
    </r>
  </si>
  <si>
    <t>202023809029</t>
  </si>
  <si>
    <t>5.8</t>
  </si>
  <si>
    <r>
      <rPr>
        <sz val="11"/>
        <color rgb="FF000000"/>
        <rFont val="楷体"/>
        <charset val="134"/>
      </rPr>
      <t>防艾全体志愿者大会</t>
    </r>
    <r>
      <rPr>
        <sz val="11"/>
        <color rgb="FF000000"/>
        <rFont val="Times New Roman"/>
        <charset val="134"/>
      </rPr>
      <t>,</t>
    </r>
    <r>
      <rPr>
        <sz val="11"/>
        <color rgb="FF000000"/>
        <rFont val="楷体"/>
        <charset val="134"/>
      </rPr>
      <t>防艾校内宣传</t>
    </r>
  </si>
  <si>
    <r>
      <rPr>
        <sz val="11"/>
        <color rgb="FF000000"/>
        <rFont val="楷体"/>
        <charset val="134"/>
      </rPr>
      <t>李姣</t>
    </r>
  </si>
  <si>
    <t>201801503030</t>
  </si>
  <si>
    <t>8.2</t>
  </si>
  <si>
    <r>
      <rPr>
        <sz val="11"/>
        <color rgb="FF000000"/>
        <rFont val="楷体"/>
        <charset val="134"/>
      </rPr>
      <t>刷树、心予陪读小老师、培训交流会</t>
    </r>
  </si>
  <si>
    <r>
      <rPr>
        <sz val="11"/>
        <color rgb="FF000000"/>
        <rFont val="楷体"/>
        <charset val="134"/>
      </rPr>
      <t>潘春梅</t>
    </r>
  </si>
  <si>
    <t>201801503041</t>
  </si>
  <si>
    <t>10.6</t>
  </si>
  <si>
    <r>
      <rPr>
        <sz val="11"/>
        <color rgb="FF000000"/>
        <rFont val="楷体"/>
        <charset val="134"/>
      </rPr>
      <t>心予陪读小老师</t>
    </r>
    <r>
      <rPr>
        <sz val="11"/>
        <color rgb="FF000000"/>
        <rFont val="Times New Roman"/>
        <charset val="134"/>
      </rPr>
      <t xml:space="preserve"> </t>
    </r>
    <r>
      <rPr>
        <sz val="11"/>
        <color rgb="FF000000"/>
        <rFont val="楷体"/>
        <charset val="134"/>
      </rPr>
      <t>交流会</t>
    </r>
    <r>
      <rPr>
        <sz val="11"/>
        <color rgb="FF000000"/>
        <rFont val="Times New Roman"/>
        <charset val="134"/>
      </rPr>
      <t xml:space="preserve"> </t>
    </r>
    <r>
      <rPr>
        <sz val="11"/>
        <color rgb="FF000000"/>
        <rFont val="楷体"/>
        <charset val="134"/>
      </rPr>
      <t>刷树活动</t>
    </r>
  </si>
  <si>
    <r>
      <rPr>
        <sz val="11"/>
        <color rgb="FF000000"/>
        <rFont val="楷体"/>
        <charset val="134"/>
      </rPr>
      <t>张晔</t>
    </r>
  </si>
  <si>
    <t>201801503073</t>
  </si>
  <si>
    <t>12.22</t>
  </si>
  <si>
    <r>
      <rPr>
        <sz val="11"/>
        <color rgb="FF000000"/>
        <rFont val="楷体"/>
        <charset val="134"/>
      </rPr>
      <t>省图志愿者、刷树活动、心予志愿者</t>
    </r>
  </si>
  <si>
    <r>
      <rPr>
        <sz val="11"/>
        <color rgb="FF000000"/>
        <rFont val="楷体"/>
        <charset val="134"/>
      </rPr>
      <t>郝心钰</t>
    </r>
  </si>
  <si>
    <t>201801507011</t>
  </si>
  <si>
    <t>22.8</t>
  </si>
  <si>
    <r>
      <rPr>
        <sz val="11"/>
        <color rgb="FF000000"/>
        <rFont val="楷体"/>
        <charset val="134"/>
      </rPr>
      <t>省图志愿者＋心予康复园陪读小老师</t>
    </r>
  </si>
  <si>
    <r>
      <rPr>
        <sz val="11"/>
        <color rgb="FF000000"/>
        <rFont val="楷体"/>
        <charset val="134"/>
      </rPr>
      <t>高松泊</t>
    </r>
  </si>
  <si>
    <t>201900202113</t>
  </si>
  <si>
    <t>2.4</t>
  </si>
  <si>
    <r>
      <rPr>
        <sz val="11"/>
        <color rgb="FF000000"/>
        <rFont val="楷体"/>
        <charset val="134"/>
      </rPr>
      <t>山西大学坞城校区创城志愿活动签到</t>
    </r>
  </si>
  <si>
    <r>
      <rPr>
        <sz val="11"/>
        <color rgb="FF000000"/>
        <rFont val="楷体"/>
        <charset val="134"/>
      </rPr>
      <t>张思思</t>
    </r>
  </si>
  <si>
    <t>201801510052</t>
  </si>
  <si>
    <t>58.3</t>
  </si>
  <si>
    <r>
      <rPr>
        <sz val="11"/>
        <color rgb="FF000000"/>
        <rFont val="楷体"/>
        <charset val="134"/>
      </rPr>
      <t>社区疫情防控志愿者，校园餐厅防疫</t>
    </r>
  </si>
  <si>
    <r>
      <rPr>
        <sz val="11"/>
        <color rgb="FF000000"/>
        <rFont val="楷体"/>
        <charset val="134"/>
      </rPr>
      <t>杜兰兰</t>
    </r>
  </si>
  <si>
    <t>201901511204</t>
  </si>
  <si>
    <r>
      <rPr>
        <sz val="11"/>
        <color rgb="FF000000"/>
        <rFont val="楷体"/>
        <charset val="134"/>
      </rPr>
      <t>校园餐厅防疫，文明校园之道路清洁</t>
    </r>
  </si>
  <si>
    <r>
      <rPr>
        <sz val="11"/>
        <color rgb="FF000000"/>
        <rFont val="楷体"/>
        <charset val="134"/>
      </rPr>
      <t>王雪</t>
    </r>
  </si>
  <si>
    <t>201923811006</t>
  </si>
  <si>
    <t>21</t>
  </si>
  <si>
    <r>
      <rPr>
        <sz val="11"/>
        <color rgb="FF000000"/>
        <rFont val="楷体"/>
        <charset val="134"/>
      </rPr>
      <t>襄汾疫情防控志愿服务</t>
    </r>
    <r>
      <rPr>
        <sz val="11"/>
        <color rgb="FF000000"/>
        <rFont val="Times New Roman"/>
        <charset val="134"/>
      </rPr>
      <t>,</t>
    </r>
    <r>
      <rPr>
        <sz val="11"/>
        <color rgb="FF000000"/>
        <rFont val="楷体"/>
        <charset val="134"/>
      </rPr>
      <t>创城志愿活动</t>
    </r>
  </si>
  <si>
    <r>
      <rPr>
        <sz val="11"/>
        <color rgb="FF000000"/>
        <rFont val="楷体"/>
        <charset val="134"/>
      </rPr>
      <t>吴晓洁</t>
    </r>
  </si>
  <si>
    <t>201921603005</t>
  </si>
  <si>
    <r>
      <rPr>
        <sz val="11"/>
        <color rgb="FF000000"/>
        <rFont val="楷体"/>
        <charset val="134"/>
      </rPr>
      <t>山西大学餐厅防疫志愿者</t>
    </r>
    <r>
      <rPr>
        <sz val="11"/>
        <color rgb="FF000000"/>
        <rFont val="Times New Roman"/>
        <charset val="134"/>
      </rPr>
      <t>,</t>
    </r>
    <r>
      <rPr>
        <sz val="11"/>
        <color rgb="FF000000"/>
        <rFont val="楷体"/>
        <charset val="134"/>
      </rPr>
      <t>防艾志愿者</t>
    </r>
  </si>
  <si>
    <r>
      <rPr>
        <sz val="11"/>
        <color rgb="FF000000"/>
        <rFont val="楷体"/>
        <charset val="134"/>
      </rPr>
      <t>赵芸</t>
    </r>
  </si>
  <si>
    <t>201801506053</t>
  </si>
  <si>
    <r>
      <rPr>
        <sz val="11"/>
        <color rgb="FF000000"/>
        <rFont val="楷体"/>
        <charset val="134"/>
      </rPr>
      <t>山西大学疫情防控餐厅志愿者</t>
    </r>
    <r>
      <rPr>
        <sz val="11"/>
        <color rgb="FF000000"/>
        <rFont val="Times New Roman"/>
        <charset val="134"/>
      </rPr>
      <t>(</t>
    </r>
    <r>
      <rPr>
        <sz val="11"/>
        <color rgb="FF000000"/>
        <rFont val="楷体"/>
        <charset val="134"/>
      </rPr>
      <t>晚上</t>
    </r>
    <r>
      <rPr>
        <sz val="11"/>
        <color rgb="FF000000"/>
        <rFont val="Times New Roman"/>
        <charset val="134"/>
      </rPr>
      <t>)</t>
    </r>
  </si>
  <si>
    <r>
      <rPr>
        <sz val="11"/>
        <color rgb="FF000000"/>
        <rFont val="楷体"/>
        <charset val="134"/>
      </rPr>
      <t>徐清华</t>
    </r>
  </si>
  <si>
    <t>201801506042</t>
  </si>
  <si>
    <r>
      <rPr>
        <sz val="11"/>
        <color rgb="FF000000"/>
        <rFont val="楷体"/>
        <charset val="134"/>
      </rPr>
      <t>山西省图书馆文化志愿者活动</t>
    </r>
    <r>
      <rPr>
        <sz val="11"/>
        <color rgb="FF000000"/>
        <rFont val="Times New Roman"/>
        <charset val="134"/>
      </rPr>
      <t>12</t>
    </r>
    <r>
      <rPr>
        <sz val="11"/>
        <color rgb="FF000000"/>
        <rFont val="楷体"/>
        <charset val="134"/>
      </rPr>
      <t>小时</t>
    </r>
  </si>
  <si>
    <r>
      <rPr>
        <sz val="11"/>
        <color rgb="FF000000"/>
        <rFont val="楷体"/>
        <charset val="134"/>
      </rPr>
      <t>秦文欢</t>
    </r>
  </si>
  <si>
    <t>201901511222</t>
  </si>
  <si>
    <r>
      <rPr>
        <sz val="11"/>
        <color rgb="FF000000"/>
        <rFont val="楷体"/>
        <charset val="134"/>
      </rPr>
      <t>预防艾滋病宣传活动</t>
    </r>
    <r>
      <rPr>
        <sz val="11"/>
        <color rgb="FF000000"/>
        <rFont val="Times New Roman"/>
        <charset val="134"/>
      </rPr>
      <t>,</t>
    </r>
    <r>
      <rPr>
        <sz val="11"/>
        <color rgb="FF000000"/>
        <rFont val="楷体"/>
        <charset val="134"/>
      </rPr>
      <t>餐厅防疫志愿者</t>
    </r>
  </si>
  <si>
    <r>
      <rPr>
        <sz val="11"/>
        <color rgb="FF000000"/>
        <rFont val="楷体"/>
        <charset val="134"/>
      </rPr>
      <t>刘一涵</t>
    </r>
  </si>
  <si>
    <t>201901512125</t>
  </si>
  <si>
    <r>
      <rPr>
        <sz val="11"/>
        <color rgb="FF000000"/>
        <rFont val="楷体"/>
        <charset val="134"/>
      </rPr>
      <t>防艾讲座，青协迎新志愿者，平遥支教</t>
    </r>
  </si>
  <si>
    <r>
      <rPr>
        <sz val="11"/>
        <color rgb="FF000000"/>
        <rFont val="楷体"/>
        <charset val="134"/>
      </rPr>
      <t>朱奥</t>
    </r>
  </si>
  <si>
    <t>201901512252</t>
  </si>
  <si>
    <r>
      <rPr>
        <sz val="11"/>
        <color rgb="FF000000"/>
        <rFont val="楷体"/>
        <charset val="134"/>
      </rPr>
      <t>关爱自闭症儿童，防艾讲座，培训大会</t>
    </r>
  </si>
  <si>
    <r>
      <rPr>
        <sz val="11"/>
        <color rgb="FF000000"/>
        <rFont val="楷体"/>
        <charset val="134"/>
      </rPr>
      <t>剌玲珍</t>
    </r>
  </si>
  <si>
    <t>20200151101008</t>
  </si>
  <si>
    <r>
      <rPr>
        <sz val="11"/>
        <color rgb="FF000000"/>
        <rFont val="楷体"/>
        <charset val="134"/>
      </rPr>
      <t>山西大学疫情防控餐厅志愿者（晚上）</t>
    </r>
  </si>
  <si>
    <r>
      <rPr>
        <sz val="11"/>
        <color rgb="FF000000"/>
        <rFont val="楷体"/>
        <charset val="134"/>
      </rPr>
      <t>雷智洁</t>
    </r>
  </si>
  <si>
    <t>20200151102006</t>
  </si>
  <si>
    <t>78.5</t>
  </si>
  <si>
    <r>
      <rPr>
        <sz val="11"/>
        <color rgb="FF000000"/>
        <rFont val="楷体"/>
        <charset val="134"/>
      </rPr>
      <t>巡河护河净滩活动和疫情防控实践活动</t>
    </r>
  </si>
  <si>
    <r>
      <rPr>
        <sz val="11"/>
        <color rgb="FF000000"/>
        <rFont val="楷体"/>
        <charset val="134"/>
      </rPr>
      <t>王强</t>
    </r>
  </si>
  <si>
    <t>201921605004</t>
  </si>
  <si>
    <r>
      <rPr>
        <sz val="11"/>
        <color rgb="FF000000"/>
        <rFont val="楷体"/>
        <charset val="134"/>
      </rPr>
      <t>山西大学餐厅防疫志愿者</t>
    </r>
    <r>
      <rPr>
        <sz val="11"/>
        <color rgb="FF000000"/>
        <rFont val="Times New Roman"/>
        <charset val="134"/>
      </rPr>
      <t>,</t>
    </r>
    <r>
      <rPr>
        <sz val="11"/>
        <color rgb="FF000000"/>
        <rFont val="楷体"/>
        <charset val="134"/>
      </rPr>
      <t>创城志愿活动</t>
    </r>
  </si>
  <si>
    <r>
      <rPr>
        <sz val="11"/>
        <color rgb="FF000000"/>
        <rFont val="楷体"/>
        <charset val="134"/>
      </rPr>
      <t>巨瑶</t>
    </r>
  </si>
  <si>
    <t>201923805001</t>
  </si>
  <si>
    <t>5.3</t>
  </si>
  <si>
    <r>
      <rPr>
        <sz val="11"/>
        <color rgb="FF000000"/>
        <rFont val="楷体"/>
        <charset val="134"/>
      </rPr>
      <t>创城志愿活动</t>
    </r>
    <r>
      <rPr>
        <sz val="11"/>
        <color rgb="FF000000"/>
        <rFont val="Times New Roman"/>
        <charset val="134"/>
      </rPr>
      <t>,</t>
    </r>
    <r>
      <rPr>
        <sz val="11"/>
        <color rgb="FF000000"/>
        <rFont val="楷体"/>
        <charset val="134"/>
      </rPr>
      <t>山西大学餐厅防疫志愿者</t>
    </r>
  </si>
  <si>
    <r>
      <rPr>
        <sz val="11"/>
        <color rgb="FF000000"/>
        <rFont val="楷体"/>
        <charset val="134"/>
      </rPr>
      <t>王淑婷</t>
    </r>
  </si>
  <si>
    <t>201923808005</t>
  </si>
  <si>
    <r>
      <rPr>
        <sz val="11"/>
        <color rgb="FF000000"/>
        <rFont val="楷体"/>
        <charset val="134"/>
      </rPr>
      <t>张恒</t>
    </r>
  </si>
  <si>
    <t>201923801018</t>
  </si>
  <si>
    <t>9.3</t>
  </si>
  <si>
    <r>
      <rPr>
        <sz val="11"/>
        <color rgb="FF000000"/>
        <rFont val="楷体"/>
        <charset val="134"/>
      </rPr>
      <t>齐帅</t>
    </r>
  </si>
  <si>
    <t>201923807012</t>
  </si>
  <si>
    <r>
      <rPr>
        <sz val="11"/>
        <color rgb="FF000000"/>
        <rFont val="楷体"/>
        <charset val="134"/>
      </rPr>
      <t>张金淼</t>
    </r>
  </si>
  <si>
    <t>201801513044</t>
  </si>
  <si>
    <r>
      <rPr>
        <sz val="11"/>
        <color rgb="FF000000"/>
        <rFont val="楷体"/>
        <charset val="134"/>
      </rPr>
      <t>二青会，校史馆姚艺馆讲解，春运志愿者</t>
    </r>
  </si>
  <si>
    <r>
      <rPr>
        <sz val="11"/>
        <color rgb="FF000000"/>
        <rFont val="楷体"/>
        <charset val="134"/>
      </rPr>
      <t>张志刚</t>
    </r>
  </si>
  <si>
    <t>201801506050</t>
  </si>
  <si>
    <r>
      <rPr>
        <sz val="11"/>
        <color rgb="FF000000"/>
        <rFont val="楷体"/>
        <charset val="134"/>
      </rPr>
      <t>山西大学疫情防控餐厅志愿者</t>
    </r>
    <r>
      <rPr>
        <sz val="11"/>
        <color rgb="FF000000"/>
        <rFont val="Times New Roman"/>
        <charset val="134"/>
      </rPr>
      <t>0.9</t>
    </r>
    <r>
      <rPr>
        <sz val="11"/>
        <color rgb="FF000000"/>
        <rFont val="楷体"/>
        <charset val="134"/>
      </rPr>
      <t>小时</t>
    </r>
  </si>
  <si>
    <r>
      <rPr>
        <sz val="11"/>
        <color rgb="FF000000"/>
        <rFont val="楷体"/>
        <charset val="134"/>
      </rPr>
      <t>李璠</t>
    </r>
  </si>
  <si>
    <r>
      <rPr>
        <sz val="11"/>
        <color rgb="FF000000"/>
        <rFont val="楷体"/>
        <charset val="134"/>
      </rPr>
      <t>山西大学</t>
    </r>
    <r>
      <rPr>
        <sz val="11"/>
        <color rgb="FF000000"/>
        <rFont val="Times New Roman"/>
        <charset val="134"/>
      </rPr>
      <t>“</t>
    </r>
    <r>
      <rPr>
        <sz val="11"/>
        <color rgb="FF000000"/>
        <rFont val="楷体"/>
        <charset val="134"/>
      </rPr>
      <t>迎接二青会</t>
    </r>
    <r>
      <rPr>
        <sz val="11"/>
        <color rgb="FF000000"/>
        <rFont val="Times New Roman"/>
        <charset val="134"/>
      </rPr>
      <t>”</t>
    </r>
    <r>
      <rPr>
        <sz val="11"/>
        <color rgb="FF000000"/>
        <rFont val="楷体"/>
        <charset val="134"/>
      </rPr>
      <t>公交站宣传活动</t>
    </r>
  </si>
  <si>
    <r>
      <rPr>
        <sz val="11"/>
        <color rgb="FF000000"/>
        <rFont val="楷体"/>
        <charset val="134"/>
      </rPr>
      <t>温舒淇</t>
    </r>
  </si>
  <si>
    <t>201801503058</t>
  </si>
  <si>
    <t>334.3</t>
  </si>
  <si>
    <r>
      <rPr>
        <sz val="11"/>
        <color rgb="FF000000"/>
        <rFont val="楷体"/>
        <charset val="134"/>
      </rPr>
      <t>刷树</t>
    </r>
    <r>
      <rPr>
        <sz val="11"/>
        <color rgb="FF000000"/>
        <rFont val="Times New Roman"/>
        <charset val="134"/>
      </rPr>
      <t xml:space="preserve"> </t>
    </r>
    <r>
      <rPr>
        <sz val="11"/>
        <color rgb="FF000000"/>
        <rFont val="楷体"/>
        <charset val="134"/>
      </rPr>
      <t>二青会志愿者培训</t>
    </r>
    <r>
      <rPr>
        <sz val="11"/>
        <color rgb="FF000000"/>
        <rFont val="Times New Roman"/>
        <charset val="134"/>
      </rPr>
      <t xml:space="preserve"> </t>
    </r>
    <r>
      <rPr>
        <sz val="11"/>
        <color rgb="FF000000"/>
        <rFont val="楷体"/>
        <charset val="134"/>
      </rPr>
      <t>青运村志愿者</t>
    </r>
  </si>
  <si>
    <r>
      <rPr>
        <sz val="11"/>
        <color rgb="FF000000"/>
        <rFont val="楷体"/>
        <charset val="134"/>
      </rPr>
      <t>吴琼</t>
    </r>
  </si>
  <si>
    <t>201801503060</t>
  </si>
  <si>
    <r>
      <rPr>
        <sz val="11"/>
        <color rgb="FF000000"/>
        <rFont val="楷体"/>
        <charset val="134"/>
      </rPr>
      <t>心予陪读小老师、山西大学刷树志愿活动</t>
    </r>
  </si>
  <si>
    <r>
      <rPr>
        <sz val="11"/>
        <color rgb="FF000000"/>
        <rFont val="楷体"/>
        <charset val="134"/>
      </rPr>
      <t>张玲</t>
    </r>
  </si>
  <si>
    <t>201801509057</t>
  </si>
  <si>
    <t>10.4</t>
  </si>
  <si>
    <r>
      <rPr>
        <sz val="11"/>
        <color rgb="FF000000"/>
        <rFont val="楷体"/>
        <charset val="134"/>
      </rPr>
      <t>心予陪读小老师，山西大学刷树志愿活动</t>
    </r>
  </si>
  <si>
    <r>
      <rPr>
        <sz val="11"/>
        <color rgb="FF000000"/>
        <rFont val="楷体"/>
        <charset val="134"/>
      </rPr>
      <t>张煜</t>
    </r>
  </si>
  <si>
    <t>201923808011</t>
  </si>
  <si>
    <t>9.4</t>
  </si>
  <si>
    <r>
      <rPr>
        <sz val="11"/>
        <color rgb="FF000000"/>
        <rFont val="楷体"/>
        <charset val="134"/>
      </rPr>
      <t>创城志愿活动，</t>
    </r>
    <r>
      <rPr>
        <sz val="11"/>
        <color rgb="FF000000"/>
        <rFont val="Times New Roman"/>
        <charset val="134"/>
      </rPr>
      <t>“</t>
    </r>
    <r>
      <rPr>
        <sz val="11"/>
        <color rgb="FF000000"/>
        <rFont val="楷体"/>
        <charset val="134"/>
      </rPr>
      <t>美化校园，你我同行</t>
    </r>
    <r>
      <rPr>
        <sz val="11"/>
        <color rgb="FF000000"/>
        <rFont val="Times New Roman"/>
        <charset val="134"/>
      </rPr>
      <t>”</t>
    </r>
  </si>
  <si>
    <r>
      <rPr>
        <sz val="11"/>
        <color rgb="FF000000"/>
        <rFont val="楷体"/>
        <charset val="134"/>
      </rPr>
      <t>肖宁</t>
    </r>
  </si>
  <si>
    <t>201923808009</t>
  </si>
  <si>
    <t>10.1</t>
  </si>
  <si>
    <r>
      <rPr>
        <sz val="11"/>
        <color rgb="FF000000"/>
        <rFont val="楷体"/>
        <charset val="134"/>
      </rPr>
      <t>山西大学餐厅防疫志愿者</t>
    </r>
    <r>
      <rPr>
        <sz val="11"/>
        <color rgb="FF000000"/>
        <rFont val="Times New Roman"/>
        <charset val="134"/>
      </rPr>
      <t>,</t>
    </r>
    <r>
      <rPr>
        <sz val="11"/>
        <color rgb="FF000000"/>
        <rFont val="楷体"/>
        <charset val="134"/>
      </rPr>
      <t>经开区创城活动</t>
    </r>
  </si>
  <si>
    <r>
      <rPr>
        <sz val="11"/>
        <color rgb="FF000000"/>
        <rFont val="楷体"/>
        <charset val="134"/>
      </rPr>
      <t>陈书洋</t>
    </r>
  </si>
  <si>
    <t>201801513006</t>
  </si>
  <si>
    <r>
      <rPr>
        <sz val="11"/>
        <color rgb="FF000000"/>
        <rFont val="楷体"/>
        <charset val="134"/>
      </rPr>
      <t>山西大学疫情防控餐厅志愿者志愿服务活动</t>
    </r>
  </si>
  <si>
    <r>
      <rPr>
        <sz val="11"/>
        <color rgb="FF000000"/>
        <rFont val="楷体"/>
        <charset val="134"/>
      </rPr>
      <t>仪梦婷</t>
    </r>
  </si>
  <si>
    <t>201801513040</t>
  </si>
  <si>
    <r>
      <rPr>
        <sz val="11"/>
        <color rgb="FF000000"/>
        <rFont val="楷体"/>
        <charset val="134"/>
      </rPr>
      <t>姚诚</t>
    </r>
  </si>
  <si>
    <t>201801506043</t>
  </si>
  <si>
    <r>
      <rPr>
        <sz val="11"/>
        <color rgb="FF000000"/>
        <rFont val="楷体"/>
        <charset val="134"/>
      </rPr>
      <t>山西大学疫情防控餐厅志愿者</t>
    </r>
    <r>
      <rPr>
        <sz val="11"/>
        <color rgb="FF000000"/>
        <rFont val="Times New Roman"/>
        <charset val="134"/>
      </rPr>
      <t xml:space="preserve"> 0.9</t>
    </r>
    <r>
      <rPr>
        <sz val="11"/>
        <color rgb="FF000000"/>
        <rFont val="楷体"/>
        <charset val="134"/>
      </rPr>
      <t>小时</t>
    </r>
  </si>
  <si>
    <r>
      <rPr>
        <sz val="11"/>
        <color rgb="FF000000"/>
        <rFont val="楷体"/>
        <charset val="134"/>
      </rPr>
      <t>宋福玲</t>
    </r>
  </si>
  <si>
    <t>201801503047</t>
  </si>
  <si>
    <t>3.33</t>
  </si>
  <si>
    <r>
      <rPr>
        <sz val="11"/>
        <color rgb="FF000000"/>
        <rFont val="楷体"/>
        <charset val="134"/>
      </rPr>
      <t>陪读小老师、山大经管院志愿者培训交流会</t>
    </r>
  </si>
  <si>
    <r>
      <rPr>
        <sz val="11"/>
        <color rgb="FF000000"/>
        <rFont val="楷体"/>
        <charset val="134"/>
      </rPr>
      <t>曲沃职业技术学校图书馆整理，登记健康码</t>
    </r>
  </si>
  <si>
    <r>
      <rPr>
        <sz val="11"/>
        <color rgb="FF000000"/>
        <rFont val="楷体"/>
        <charset val="134"/>
      </rPr>
      <t>来鑫晖</t>
    </r>
  </si>
  <si>
    <t>201801506018</t>
  </si>
  <si>
    <r>
      <rPr>
        <sz val="11"/>
        <color rgb="FF000000"/>
        <rFont val="楷体"/>
        <charset val="134"/>
      </rPr>
      <t>山西大学疫情防控餐厅志愿者活动</t>
    </r>
    <r>
      <rPr>
        <sz val="11"/>
        <color rgb="FF000000"/>
        <rFont val="Times New Roman"/>
        <charset val="134"/>
      </rPr>
      <t>0.9</t>
    </r>
    <r>
      <rPr>
        <sz val="11"/>
        <color rgb="FF000000"/>
        <rFont val="楷体"/>
        <charset val="134"/>
      </rPr>
      <t>小时</t>
    </r>
  </si>
  <si>
    <r>
      <rPr>
        <sz val="11"/>
        <color rgb="FF000000"/>
        <rFont val="楷体"/>
        <charset val="134"/>
      </rPr>
      <t>王瑾</t>
    </r>
  </si>
  <si>
    <t>201801506032</t>
  </si>
  <si>
    <r>
      <rPr>
        <sz val="11"/>
        <color rgb="FF000000"/>
        <rFont val="楷体"/>
        <charset val="134"/>
      </rPr>
      <t>崔森阳</t>
    </r>
  </si>
  <si>
    <t>201801506006</t>
  </si>
  <si>
    <r>
      <rPr>
        <sz val="11"/>
        <color rgb="FF000000"/>
        <rFont val="楷体"/>
        <charset val="134"/>
      </rPr>
      <t>山西大学餐厅疫情防控志愿者活动</t>
    </r>
    <r>
      <rPr>
        <sz val="11"/>
        <color rgb="FF000000"/>
        <rFont val="Times New Roman"/>
        <charset val="134"/>
      </rPr>
      <t>0.9</t>
    </r>
    <r>
      <rPr>
        <sz val="11"/>
        <color rgb="FF000000"/>
        <rFont val="楷体"/>
        <charset val="134"/>
      </rPr>
      <t>小时</t>
    </r>
  </si>
  <si>
    <r>
      <rPr>
        <sz val="11"/>
        <color rgb="FF000000"/>
        <rFont val="楷体"/>
        <charset val="134"/>
      </rPr>
      <t>张玥儿</t>
    </r>
  </si>
  <si>
    <t>201801503075</t>
  </si>
  <si>
    <t>5.47</t>
  </si>
  <si>
    <r>
      <rPr>
        <sz val="11"/>
        <color rgb="FF000000"/>
        <rFont val="楷体"/>
        <charset val="134"/>
      </rPr>
      <t>志愿陪读活动，山大社区净环境助二青会活动</t>
    </r>
  </si>
  <si>
    <r>
      <rPr>
        <sz val="11"/>
        <color rgb="FF000000"/>
        <rFont val="楷体"/>
        <charset val="134"/>
      </rPr>
      <t>李兆悦</t>
    </r>
  </si>
  <si>
    <t>201801502026</t>
  </si>
  <si>
    <r>
      <rPr>
        <sz val="11"/>
        <color rgb="FF000000"/>
        <rFont val="楷体"/>
        <charset val="134"/>
      </rPr>
      <t>青运村志愿者服务项目</t>
    </r>
    <r>
      <rPr>
        <sz val="11"/>
        <color rgb="FF000000"/>
        <rFont val="Times New Roman"/>
        <charset val="134"/>
      </rPr>
      <t>(</t>
    </r>
    <r>
      <rPr>
        <sz val="11"/>
        <color rgb="FF000000"/>
        <rFont val="楷体"/>
        <charset val="134"/>
      </rPr>
      <t>包含演练和开村后</t>
    </r>
    <r>
      <rPr>
        <sz val="11"/>
        <color rgb="FF000000"/>
        <rFont val="Times New Roman"/>
        <charset val="134"/>
      </rPr>
      <t>)</t>
    </r>
  </si>
  <si>
    <r>
      <rPr>
        <sz val="11"/>
        <color rgb="FF000000"/>
        <rFont val="楷体"/>
        <charset val="134"/>
      </rPr>
      <t>孙杰</t>
    </r>
  </si>
  <si>
    <t>201901511227</t>
  </si>
  <si>
    <t>10.5</t>
  </si>
  <si>
    <r>
      <rPr>
        <sz val="11"/>
        <color rgb="FF000000"/>
        <rFont val="楷体"/>
        <charset val="134"/>
      </rPr>
      <t>美化校园，你我同行；餐厅防疫；光盘行动；</t>
    </r>
  </si>
  <si>
    <r>
      <rPr>
        <sz val="11"/>
        <color rgb="FF000000"/>
        <rFont val="楷体"/>
        <charset val="134"/>
      </rPr>
      <t>张静</t>
    </r>
  </si>
  <si>
    <t>201823822020</t>
  </si>
  <si>
    <r>
      <rPr>
        <sz val="11"/>
        <color rgb="FF000000"/>
        <rFont val="楷体"/>
        <charset val="134"/>
      </rPr>
      <t>铁路春运、暑运志愿者</t>
    </r>
    <r>
      <rPr>
        <sz val="11"/>
        <color rgb="FF000000"/>
        <rFont val="Times New Roman"/>
        <charset val="134"/>
      </rPr>
      <t>,</t>
    </r>
    <r>
      <rPr>
        <sz val="11"/>
        <color rgb="FF000000"/>
        <rFont val="楷体"/>
        <charset val="134"/>
      </rPr>
      <t>省城大学生防艾志愿者</t>
    </r>
  </si>
  <si>
    <r>
      <rPr>
        <sz val="11"/>
        <color rgb="FF000000"/>
        <rFont val="楷体"/>
        <charset val="134"/>
      </rPr>
      <t>李莹</t>
    </r>
  </si>
  <si>
    <t>201801503034</t>
  </si>
  <si>
    <r>
      <rPr>
        <sz val="11"/>
        <color rgb="FF000000"/>
        <rFont val="楷体"/>
        <charset val="134"/>
      </rPr>
      <t>山西大学餐厅防疫志愿者</t>
    </r>
    <r>
      <rPr>
        <sz val="11"/>
        <color rgb="FF000000"/>
        <rFont val="Times New Roman"/>
        <charset val="134"/>
      </rPr>
      <t>(</t>
    </r>
    <r>
      <rPr>
        <sz val="11"/>
        <color rgb="FF000000"/>
        <rFont val="楷体"/>
        <charset val="134"/>
      </rPr>
      <t>中午</t>
    </r>
    <r>
      <rPr>
        <sz val="11"/>
        <color rgb="FF000000"/>
        <rFont val="Times New Roman"/>
        <charset val="134"/>
      </rPr>
      <t>)</t>
    </r>
    <r>
      <rPr>
        <sz val="11"/>
        <color rgb="FF000000"/>
        <rFont val="楷体"/>
        <charset val="134"/>
      </rPr>
      <t>志愿服务活动</t>
    </r>
  </si>
  <si>
    <r>
      <rPr>
        <sz val="11"/>
        <color rgb="FF000000"/>
        <rFont val="楷体"/>
        <charset val="134"/>
      </rPr>
      <t>田水莲</t>
    </r>
  </si>
  <si>
    <t>201801503051</t>
  </si>
  <si>
    <t>18.3</t>
  </si>
  <si>
    <r>
      <rPr>
        <sz val="11"/>
        <color rgb="FF000000"/>
        <rFont val="楷体"/>
        <charset val="134"/>
      </rPr>
      <t>心予陪读小老师、刷树、晋阳学堂志愿陪读活动</t>
    </r>
  </si>
  <si>
    <r>
      <rPr>
        <sz val="11"/>
        <color rgb="FF000000"/>
        <rFont val="楷体"/>
        <charset val="134"/>
      </rPr>
      <t>山西大学疫情防控餐厅志愿者，疫情防控志愿者</t>
    </r>
  </si>
  <si>
    <r>
      <rPr>
        <sz val="11"/>
        <color rgb="FF000000"/>
        <rFont val="楷体"/>
        <charset val="134"/>
      </rPr>
      <t>翟姗姗</t>
    </r>
  </si>
  <si>
    <t>201923801015</t>
  </si>
  <si>
    <t>7.7</t>
  </si>
  <si>
    <r>
      <rPr>
        <sz val="11"/>
        <color rgb="FF000000"/>
        <rFont val="楷体"/>
        <charset val="134"/>
      </rPr>
      <t>美化校园，你我同行</t>
    </r>
    <r>
      <rPr>
        <sz val="11"/>
        <color rgb="FF000000"/>
        <rFont val="Times New Roman"/>
        <charset val="134"/>
      </rPr>
      <t>,</t>
    </r>
    <r>
      <rPr>
        <sz val="11"/>
        <color rgb="FF000000"/>
        <rFont val="楷体"/>
        <charset val="134"/>
      </rPr>
      <t>山西大学餐厅防疫志愿者</t>
    </r>
  </si>
  <si>
    <r>
      <rPr>
        <sz val="11"/>
        <color rgb="FF000000"/>
        <rFont val="楷体"/>
        <charset val="134"/>
      </rPr>
      <t>刘宇璐</t>
    </r>
  </si>
  <si>
    <t>20200151104003</t>
  </si>
  <si>
    <r>
      <rPr>
        <sz val="11"/>
        <color rgb="FF000000"/>
        <rFont val="楷体"/>
        <charset val="134"/>
      </rPr>
      <t>山西大学餐厅防疫志愿者（中午）志愿服务活动</t>
    </r>
  </si>
  <si>
    <r>
      <rPr>
        <sz val="11"/>
        <color rgb="FF000000"/>
        <rFont val="楷体"/>
        <charset val="134"/>
      </rPr>
      <t>刘昀哲</t>
    </r>
  </si>
  <si>
    <t>201923801007</t>
  </si>
  <si>
    <t>6.7</t>
  </si>
  <si>
    <r>
      <rPr>
        <sz val="11"/>
        <color rgb="FF000000"/>
        <rFont val="楷体"/>
        <charset val="134"/>
      </rPr>
      <t>校史馆、姚艺馆讲解</t>
    </r>
    <r>
      <rPr>
        <sz val="11"/>
        <color rgb="FF000000"/>
        <rFont val="Times New Roman"/>
        <charset val="134"/>
      </rPr>
      <t>,</t>
    </r>
    <r>
      <rPr>
        <sz val="11"/>
        <color rgb="FF000000"/>
        <rFont val="楷体"/>
        <charset val="134"/>
      </rPr>
      <t>创城志愿活动</t>
    </r>
    <r>
      <rPr>
        <sz val="11"/>
        <color rgb="FF000000"/>
        <rFont val="Times New Roman"/>
        <charset val="134"/>
      </rPr>
      <t>,</t>
    </r>
    <r>
      <rPr>
        <sz val="11"/>
        <color rgb="FF000000"/>
        <rFont val="楷体"/>
        <charset val="134"/>
      </rPr>
      <t>校史馆讲解</t>
    </r>
  </si>
  <si>
    <r>
      <rPr>
        <sz val="11"/>
        <color rgb="FF000000"/>
        <rFont val="楷体"/>
        <charset val="134"/>
      </rPr>
      <t>刘文蕊</t>
    </r>
  </si>
  <si>
    <t>201801510029</t>
  </si>
  <si>
    <r>
      <rPr>
        <sz val="11"/>
        <color rgb="FF000000"/>
        <rFont val="楷体"/>
        <charset val="134"/>
      </rPr>
      <t>山西大学疫情防控餐厅志愿者，心予康复园志愿者</t>
    </r>
  </si>
  <si>
    <r>
      <rPr>
        <sz val="11"/>
        <color rgb="FF000000"/>
        <rFont val="楷体"/>
        <charset val="134"/>
      </rPr>
      <t>刘俊娇</t>
    </r>
  </si>
  <si>
    <t>201801510028</t>
  </si>
  <si>
    <t>20</t>
  </si>
  <si>
    <r>
      <rPr>
        <sz val="11"/>
        <color rgb="FF000000"/>
        <rFont val="楷体"/>
        <charset val="134"/>
      </rPr>
      <t>新型冠状病毒疫情防控志愿活动，心予陪读小老师</t>
    </r>
  </si>
  <si>
    <r>
      <rPr>
        <sz val="11"/>
        <color rgb="FF000000"/>
        <rFont val="楷体"/>
        <charset val="134"/>
      </rPr>
      <t>范一丹</t>
    </r>
  </si>
  <si>
    <t>201923807002</t>
  </si>
  <si>
    <t>80.9</t>
  </si>
  <si>
    <r>
      <rPr>
        <sz val="11"/>
        <color rgb="FF000000"/>
        <rFont val="楷体"/>
        <charset val="134"/>
      </rPr>
      <t>山西大学餐厅防疫志愿者</t>
    </r>
    <r>
      <rPr>
        <sz val="11"/>
        <color rgb="FF000000"/>
        <rFont val="Times New Roman"/>
        <charset val="134"/>
      </rPr>
      <t>,</t>
    </r>
    <r>
      <rPr>
        <sz val="11"/>
        <color rgb="FF000000"/>
        <rFont val="楷体"/>
        <charset val="134"/>
      </rPr>
      <t>寿阳县疫情防控志愿活动</t>
    </r>
  </si>
  <si>
    <r>
      <rPr>
        <sz val="11"/>
        <color rgb="FF000000"/>
        <rFont val="楷体"/>
        <charset val="134"/>
      </rPr>
      <t>杜艳萍</t>
    </r>
  </si>
  <si>
    <t>202023809003</t>
  </si>
  <si>
    <t>7.3</t>
  </si>
  <si>
    <r>
      <rPr>
        <sz val="11"/>
        <color rgb="FF000000"/>
        <rFont val="楷体"/>
        <charset val="134"/>
      </rPr>
      <t>防艾校内宣传</t>
    </r>
    <r>
      <rPr>
        <sz val="11"/>
        <color rgb="FF000000"/>
        <rFont val="Times New Roman"/>
        <charset val="134"/>
      </rPr>
      <t>,</t>
    </r>
    <r>
      <rPr>
        <sz val="11"/>
        <color rgb="FF000000"/>
        <rFont val="楷体"/>
        <charset val="134"/>
      </rPr>
      <t>防艾知识巡讲</t>
    </r>
    <r>
      <rPr>
        <sz val="11"/>
        <color rgb="FF000000"/>
        <rFont val="Times New Roman"/>
        <charset val="134"/>
      </rPr>
      <t>,</t>
    </r>
    <r>
      <rPr>
        <sz val="11"/>
        <color rgb="FF000000"/>
        <rFont val="楷体"/>
        <charset val="134"/>
      </rPr>
      <t>防艾全体志愿者大会</t>
    </r>
  </si>
  <si>
    <r>
      <rPr>
        <sz val="11"/>
        <color rgb="FF000000"/>
        <rFont val="楷体"/>
        <charset val="134"/>
      </rPr>
      <t>午丹洋</t>
    </r>
  </si>
  <si>
    <t>202023809023</t>
  </si>
  <si>
    <r>
      <rPr>
        <sz val="11"/>
        <color rgb="FF000000"/>
        <rFont val="楷体"/>
        <charset val="134"/>
      </rPr>
      <t>防艾全体志愿者大会</t>
    </r>
    <r>
      <rPr>
        <sz val="11"/>
        <color rgb="FF000000"/>
        <rFont val="Times New Roman"/>
        <charset val="134"/>
      </rPr>
      <t>,</t>
    </r>
    <r>
      <rPr>
        <sz val="11"/>
        <color rgb="FF000000"/>
        <rFont val="楷体"/>
        <charset val="134"/>
      </rPr>
      <t>防艾校内宣传</t>
    </r>
    <r>
      <rPr>
        <sz val="11"/>
        <color rgb="FF000000"/>
        <rFont val="Times New Roman"/>
        <charset val="134"/>
      </rPr>
      <t>,</t>
    </r>
    <r>
      <rPr>
        <sz val="11"/>
        <color rgb="FF000000"/>
        <rFont val="楷体"/>
        <charset val="134"/>
      </rPr>
      <t>防艾知识巡讲</t>
    </r>
  </si>
  <si>
    <t>8.1</t>
  </si>
  <si>
    <r>
      <rPr>
        <sz val="11"/>
        <color rgb="FF000000"/>
        <rFont val="楷体"/>
        <charset val="134"/>
      </rPr>
      <t>防艾知识巡讲</t>
    </r>
    <r>
      <rPr>
        <sz val="11"/>
        <color rgb="FF000000"/>
        <rFont val="Times New Roman"/>
        <charset val="134"/>
      </rPr>
      <t>,</t>
    </r>
    <r>
      <rPr>
        <sz val="11"/>
        <color rgb="FF000000"/>
        <rFont val="楷体"/>
        <charset val="134"/>
      </rPr>
      <t>防艾全体志愿者大会</t>
    </r>
    <r>
      <rPr>
        <sz val="11"/>
        <color rgb="FF000000"/>
        <rFont val="Times New Roman"/>
        <charset val="134"/>
      </rPr>
      <t>,</t>
    </r>
    <r>
      <rPr>
        <sz val="11"/>
        <color rgb="FF000000"/>
        <rFont val="楷体"/>
        <charset val="134"/>
      </rPr>
      <t>防艾校内宣传</t>
    </r>
  </si>
  <si>
    <r>
      <rPr>
        <sz val="11"/>
        <color rgb="FF000000"/>
        <rFont val="楷体"/>
        <charset val="134"/>
      </rPr>
      <t>车雨洁</t>
    </r>
  </si>
  <si>
    <t>201801513003</t>
  </si>
  <si>
    <t>103.2</t>
  </si>
  <si>
    <r>
      <rPr>
        <sz val="11"/>
        <color rgb="FF000000"/>
        <rFont val="楷体"/>
        <charset val="134"/>
      </rPr>
      <t>青春兴晋，暑假实践，创建文明县城，志愿者在行动</t>
    </r>
  </si>
  <si>
    <r>
      <rPr>
        <sz val="11"/>
        <color rgb="FF000000"/>
        <rFont val="楷体"/>
        <charset val="134"/>
      </rPr>
      <t>郑钱皞</t>
    </r>
  </si>
  <si>
    <t>201801509060</t>
  </si>
  <si>
    <r>
      <rPr>
        <sz val="11"/>
        <color rgb="FF000000"/>
        <rFont val="楷体"/>
        <charset val="134"/>
      </rPr>
      <t>传递书香，见证成长</t>
    </r>
    <r>
      <rPr>
        <sz val="11"/>
        <color rgb="FF000000"/>
        <rFont val="Times New Roman"/>
        <charset val="134"/>
      </rPr>
      <t>—</t>
    </r>
    <r>
      <rPr>
        <sz val="11"/>
        <color rgb="FF000000"/>
        <rFont val="楷体"/>
        <charset val="134"/>
      </rPr>
      <t>山西省图书馆文化志愿者活动</t>
    </r>
  </si>
  <si>
    <r>
      <rPr>
        <sz val="11"/>
        <color rgb="FF000000"/>
        <rFont val="楷体"/>
        <charset val="134"/>
      </rPr>
      <t>甄鸿</t>
    </r>
  </si>
  <si>
    <t>201801513049</t>
  </si>
  <si>
    <r>
      <rPr>
        <sz val="11"/>
        <color rgb="FF000000"/>
        <rFont val="楷体"/>
        <charset val="134"/>
      </rPr>
      <t>四川省志愿服务联合会社区志愿服务，关爱老年人健康</t>
    </r>
  </si>
  <si>
    <r>
      <rPr>
        <sz val="11"/>
        <color rgb="FF000000"/>
        <rFont val="楷体"/>
        <charset val="134"/>
      </rPr>
      <t>付泽慧</t>
    </r>
  </si>
  <si>
    <t>201801502013</t>
  </si>
  <si>
    <r>
      <rPr>
        <sz val="11"/>
        <color rgb="FF000000"/>
        <rFont val="Times New Roman"/>
        <charset val="134"/>
      </rPr>
      <t xml:space="preserve"> “</t>
    </r>
    <r>
      <rPr>
        <sz val="11"/>
        <color rgb="FF000000"/>
        <rFont val="楷体"/>
        <charset val="134"/>
      </rPr>
      <t>美化校园你我同行</t>
    </r>
    <r>
      <rPr>
        <sz val="11"/>
        <color rgb="FF000000"/>
        <rFont val="Times New Roman"/>
        <charset val="134"/>
      </rPr>
      <t>”</t>
    </r>
    <r>
      <rPr>
        <sz val="11"/>
        <color rgb="FF000000"/>
        <rFont val="楷体"/>
        <charset val="134"/>
      </rPr>
      <t>志愿活动、防艾校内宣传</t>
    </r>
  </si>
  <si>
    <r>
      <rPr>
        <sz val="11"/>
        <color rgb="FF000000"/>
        <rFont val="楷体"/>
        <charset val="134"/>
      </rPr>
      <t>张祎凡</t>
    </r>
  </si>
  <si>
    <t>201801507055</t>
  </si>
  <si>
    <t>182</t>
  </si>
  <si>
    <r>
      <rPr>
        <sz val="11"/>
        <color rgb="FF000000"/>
        <rFont val="楷体"/>
        <charset val="134"/>
      </rPr>
      <t>二青会、二青会排球预赛颁奖、山西大学礼仪志愿者培训</t>
    </r>
  </si>
  <si>
    <t>36.8</t>
  </si>
  <si>
    <r>
      <rPr>
        <sz val="11"/>
        <color rgb="FF000000"/>
        <rFont val="楷体"/>
        <charset val="134"/>
      </rPr>
      <t>美化校园活动，餐厅防疫志愿者，心予康复园陪读小老师</t>
    </r>
  </si>
  <si>
    <r>
      <rPr>
        <sz val="11"/>
        <color rgb="FF000000"/>
        <rFont val="楷体"/>
        <charset val="134"/>
      </rPr>
      <t>雷越文</t>
    </r>
  </si>
  <si>
    <t>201901511121</t>
  </si>
  <si>
    <t>32.7</t>
  </si>
  <si>
    <r>
      <rPr>
        <sz val="11"/>
        <color rgb="FF000000"/>
        <rFont val="楷体"/>
        <charset val="134"/>
      </rPr>
      <t>防艾志愿者，心予小老师，平遥支教，志愿者培训大会，</t>
    </r>
  </si>
  <si>
    <r>
      <rPr>
        <sz val="11"/>
        <color rgb="FF000000"/>
        <rFont val="楷体"/>
        <charset val="134"/>
      </rPr>
      <t>郭晓婧</t>
    </r>
  </si>
  <si>
    <t>201901512108</t>
  </si>
  <si>
    <r>
      <rPr>
        <sz val="11"/>
        <color rgb="FF000000"/>
        <rFont val="楷体"/>
        <charset val="134"/>
      </rPr>
      <t>扬志愿精神，展奉献风采</t>
    </r>
    <r>
      <rPr>
        <sz val="11"/>
        <color rgb="FF000000"/>
        <rFont val="Times New Roman"/>
        <charset val="134"/>
      </rPr>
      <t>—</t>
    </r>
    <r>
      <rPr>
        <sz val="11"/>
        <color rgb="FF000000"/>
        <rFont val="楷体"/>
        <charset val="134"/>
      </rPr>
      <t>山西省图书馆文化志愿者活动</t>
    </r>
  </si>
  <si>
    <r>
      <rPr>
        <sz val="11"/>
        <color rgb="FF000000"/>
        <rFont val="楷体"/>
        <charset val="134"/>
      </rPr>
      <t>何立苇</t>
    </r>
  </si>
  <si>
    <t>201801510015</t>
  </si>
  <si>
    <t>80</t>
  </si>
  <si>
    <r>
      <rPr>
        <sz val="11"/>
        <color rgb="FF000000"/>
        <rFont val="楷体"/>
        <charset val="134"/>
      </rPr>
      <t>山西大学疫情防控餐厅志愿者，宣传防疫，心予陪读小老师</t>
    </r>
  </si>
  <si>
    <r>
      <rPr>
        <sz val="11"/>
        <color rgb="FF000000"/>
        <rFont val="楷体"/>
        <charset val="134"/>
      </rPr>
      <t>王诺婧</t>
    </r>
  </si>
  <si>
    <t>201801510042</t>
  </si>
  <si>
    <t>74</t>
  </si>
  <si>
    <r>
      <rPr>
        <sz val="11"/>
        <color rgb="FF000000"/>
        <rFont val="楷体"/>
        <charset val="134"/>
      </rPr>
      <t>山西大学疫情防控餐厅志愿者，疫情防控卡口志愿服务活动</t>
    </r>
  </si>
  <si>
    <r>
      <rPr>
        <sz val="11"/>
        <color rgb="FF000000"/>
        <rFont val="楷体"/>
        <charset val="134"/>
      </rPr>
      <t>牛振东</t>
    </r>
  </si>
  <si>
    <t>201801501028</t>
  </si>
  <si>
    <r>
      <rPr>
        <sz val="11"/>
        <color rgb="FF000000"/>
        <rFont val="楷体"/>
        <charset val="134"/>
      </rPr>
      <t>兰岗村抗击疫情执勤志愿活动、山西大学餐厅防疫志愿活动</t>
    </r>
  </si>
  <si>
    <r>
      <rPr>
        <sz val="11"/>
        <color rgb="FF000000"/>
        <rFont val="楷体"/>
        <charset val="134"/>
      </rPr>
      <t>赵晶</t>
    </r>
  </si>
  <si>
    <t>201923807025</t>
  </si>
  <si>
    <t>84.9</t>
  </si>
  <si>
    <r>
      <rPr>
        <sz val="11"/>
        <color rgb="FF000000"/>
        <rFont val="楷体"/>
        <charset val="134"/>
      </rPr>
      <t>山西大学餐厅防疫志愿者</t>
    </r>
    <r>
      <rPr>
        <sz val="11"/>
        <color rgb="FF000000"/>
        <rFont val="Times New Roman"/>
        <charset val="134"/>
      </rPr>
      <t>,</t>
    </r>
    <r>
      <rPr>
        <sz val="11"/>
        <color rgb="FF000000"/>
        <rFont val="楷体"/>
        <charset val="134"/>
      </rPr>
      <t>万荣县云岭社区疫情防控志愿服务</t>
    </r>
  </si>
  <si>
    <r>
      <rPr>
        <sz val="11"/>
        <color rgb="FF000000"/>
        <rFont val="楷体"/>
        <charset val="134"/>
      </rPr>
      <t>张成虎</t>
    </r>
  </si>
  <si>
    <t>201801501044</t>
  </si>
  <si>
    <r>
      <rPr>
        <sz val="11"/>
        <color rgb="FF000000"/>
        <rFont val="楷体"/>
        <charset val="134"/>
      </rPr>
      <t>美化校园</t>
    </r>
    <r>
      <rPr>
        <sz val="11"/>
        <color rgb="FF000000"/>
        <rFont val="Times New Roman"/>
        <charset val="134"/>
      </rPr>
      <t xml:space="preserve"> </t>
    </r>
    <r>
      <rPr>
        <sz val="11"/>
        <color rgb="FF000000"/>
        <rFont val="楷体"/>
        <charset val="134"/>
      </rPr>
      <t>你我同行、山西大学疫情防空餐厅志愿者（晚上）</t>
    </r>
  </si>
  <si>
    <r>
      <rPr>
        <sz val="11"/>
        <color rgb="FF000000"/>
        <rFont val="楷体"/>
        <charset val="134"/>
      </rPr>
      <t>王纯</t>
    </r>
  </si>
  <si>
    <t>201801508034</t>
  </si>
  <si>
    <t>53.3</t>
  </si>
  <si>
    <r>
      <rPr>
        <sz val="11"/>
        <color rgb="FF000000"/>
        <rFont val="楷体"/>
        <charset val="134"/>
      </rPr>
      <t>美化校园，你我同行，情暖童心，相伴童行关注留守儿童志愿</t>
    </r>
  </si>
  <si>
    <r>
      <rPr>
        <sz val="11"/>
        <color rgb="FF000000"/>
        <rFont val="楷体"/>
        <charset val="134"/>
      </rPr>
      <t>郭辰</t>
    </r>
  </si>
  <si>
    <t>201801503016</t>
  </si>
  <si>
    <t>52</t>
  </si>
  <si>
    <r>
      <rPr>
        <sz val="11"/>
        <color rgb="FF000000"/>
        <rFont val="楷体"/>
        <charset val="134"/>
      </rPr>
      <t>铁路春运志愿者</t>
    </r>
    <r>
      <rPr>
        <sz val="11"/>
        <color rgb="FF000000"/>
        <rFont val="Times New Roman"/>
        <charset val="134"/>
      </rPr>
      <t xml:space="preserve">      “</t>
    </r>
    <r>
      <rPr>
        <sz val="11"/>
        <color rgb="FF000000"/>
        <rFont val="楷体"/>
        <charset val="134"/>
      </rPr>
      <t>美化校园，你我同行志愿活动</t>
    </r>
    <r>
      <rPr>
        <sz val="11"/>
        <color rgb="FF000000"/>
        <rFont val="Times New Roman"/>
        <charset val="134"/>
      </rPr>
      <t>”</t>
    </r>
  </si>
  <si>
    <r>
      <rPr>
        <sz val="11"/>
        <color rgb="FF000000"/>
        <rFont val="楷体"/>
        <charset val="134"/>
      </rPr>
      <t>郝嘉怡</t>
    </r>
  </si>
  <si>
    <t>201801503019</t>
  </si>
  <si>
    <r>
      <rPr>
        <sz val="11"/>
        <color rgb="FF000000"/>
        <rFont val="楷体"/>
        <charset val="134"/>
      </rPr>
      <t>铁路春运志愿者、二青会攀岩项目、晋图文源视界志愿服务项目</t>
    </r>
  </si>
  <si>
    <r>
      <rPr>
        <sz val="11"/>
        <color rgb="FF000000"/>
        <rFont val="楷体"/>
        <charset val="134"/>
      </rPr>
      <t>许蓓</t>
    </r>
  </si>
  <si>
    <t>201901512444</t>
  </si>
  <si>
    <r>
      <rPr>
        <sz val="11"/>
        <color rgb="FF000000"/>
        <rFont val="楷体"/>
        <charset val="134"/>
      </rPr>
      <t>北峪村房屋安全登记，北峪村人口普查，北峪村防火检查站值班</t>
    </r>
  </si>
  <si>
    <r>
      <rPr>
        <sz val="11"/>
        <color rgb="FF000000"/>
        <rFont val="楷体"/>
        <charset val="134"/>
      </rPr>
      <t>王舒雅</t>
    </r>
  </si>
  <si>
    <t>201801509043</t>
  </si>
  <si>
    <t>219.5</t>
  </si>
  <si>
    <r>
      <rPr>
        <sz val="11"/>
        <color rgb="FF000000"/>
        <rFont val="楷体"/>
        <charset val="134"/>
      </rPr>
      <t>二青会志愿活动、刷树志愿活动、</t>
    </r>
    <r>
      <rPr>
        <sz val="11"/>
        <color rgb="FF000000"/>
        <rFont val="Times New Roman"/>
        <charset val="134"/>
      </rPr>
      <t>“</t>
    </r>
    <r>
      <rPr>
        <sz val="11"/>
        <color rgb="FF000000"/>
        <rFont val="楷体"/>
        <charset val="134"/>
      </rPr>
      <t>美化校园，你我同行</t>
    </r>
    <r>
      <rPr>
        <sz val="11"/>
        <color rgb="FF000000"/>
        <rFont val="Times New Roman"/>
        <charset val="134"/>
      </rPr>
      <t>”</t>
    </r>
    <r>
      <rPr>
        <sz val="11"/>
        <color rgb="FF000000"/>
        <rFont val="楷体"/>
        <charset val="134"/>
      </rPr>
      <t>培训会</t>
    </r>
  </si>
  <si>
    <r>
      <rPr>
        <sz val="11"/>
        <color rgb="FF000000"/>
        <rFont val="楷体"/>
        <charset val="134"/>
      </rPr>
      <t>赵雨琪</t>
    </r>
  </si>
  <si>
    <t>201801508055</t>
  </si>
  <si>
    <t>22</t>
  </si>
  <si>
    <r>
      <rPr>
        <sz val="11"/>
        <color rgb="FF000000"/>
        <rFont val="Times New Roman"/>
        <charset val="134"/>
      </rPr>
      <t>2021</t>
    </r>
    <r>
      <rPr>
        <sz val="11"/>
        <color rgb="FF000000"/>
        <rFont val="楷体"/>
        <charset val="134"/>
      </rPr>
      <t>年新冠肺炎联防联控志愿服务专项行动，心予陪读小老师</t>
    </r>
  </si>
  <si>
    <r>
      <rPr>
        <sz val="11"/>
        <color rgb="FF000000"/>
        <rFont val="楷体"/>
        <charset val="134"/>
      </rPr>
      <t>霍志敏</t>
    </r>
  </si>
  <si>
    <t>201801503022</t>
  </si>
  <si>
    <t>11.47</t>
  </si>
  <si>
    <r>
      <rPr>
        <sz val="11"/>
        <color rgb="FF000000"/>
        <rFont val="楷体"/>
        <charset val="134"/>
      </rPr>
      <t>晋阳学堂陪读、太航馨悦养老院护理、山大社区开展净环境助二青会</t>
    </r>
  </si>
  <si>
    <r>
      <rPr>
        <sz val="11"/>
        <color rgb="FF000000"/>
        <rFont val="楷体"/>
        <charset val="134"/>
      </rPr>
      <t>力月琴</t>
    </r>
  </si>
  <si>
    <t>201901511318</t>
  </si>
  <si>
    <r>
      <rPr>
        <sz val="11"/>
        <color rgb="FF000000"/>
        <rFont val="楷体"/>
        <charset val="134"/>
      </rPr>
      <t>美化校园</t>
    </r>
    <r>
      <rPr>
        <sz val="11"/>
        <color rgb="FF000000"/>
        <rFont val="Times New Roman"/>
        <charset val="134"/>
      </rPr>
      <t>,</t>
    </r>
    <r>
      <rPr>
        <sz val="11"/>
        <color rgb="FF000000"/>
        <rFont val="楷体"/>
        <charset val="134"/>
      </rPr>
      <t>餐厅防疫志愿者</t>
    </r>
    <r>
      <rPr>
        <sz val="11"/>
        <color rgb="FF000000"/>
        <rFont val="Times New Roman"/>
        <charset val="134"/>
      </rPr>
      <t>,</t>
    </r>
    <r>
      <rPr>
        <sz val="11"/>
        <color rgb="FF000000"/>
        <rFont val="楷体"/>
        <charset val="134"/>
      </rPr>
      <t>志愿者培训会</t>
    </r>
    <r>
      <rPr>
        <sz val="11"/>
        <color rgb="FF000000"/>
        <rFont val="Times New Roman"/>
        <charset val="134"/>
      </rPr>
      <t>,</t>
    </r>
    <r>
      <rPr>
        <sz val="11"/>
        <color rgb="FF000000"/>
        <rFont val="楷体"/>
        <charset val="134"/>
      </rPr>
      <t>山西大学北家属院活动</t>
    </r>
  </si>
  <si>
    <r>
      <rPr>
        <sz val="11"/>
        <color rgb="FF000000"/>
        <rFont val="楷体"/>
        <charset val="134"/>
      </rPr>
      <t>陈子倩</t>
    </r>
  </si>
  <si>
    <t>201923808001</t>
  </si>
  <si>
    <t>178.1</t>
  </si>
  <si>
    <r>
      <rPr>
        <sz val="11"/>
        <color rgb="FF000000"/>
        <rFont val="楷体"/>
        <charset val="134"/>
      </rPr>
      <t>山西大学餐厅防疫志愿者</t>
    </r>
    <r>
      <rPr>
        <sz val="11"/>
        <color rgb="FF000000"/>
        <rFont val="Times New Roman"/>
        <charset val="134"/>
      </rPr>
      <t>,</t>
    </r>
    <r>
      <rPr>
        <sz val="11"/>
        <color rgb="FF000000"/>
        <rFont val="楷体"/>
        <charset val="134"/>
      </rPr>
      <t>创城志愿活动</t>
    </r>
    <r>
      <rPr>
        <sz val="11"/>
        <color rgb="FF000000"/>
        <rFont val="Times New Roman"/>
        <charset val="134"/>
      </rPr>
      <t>,</t>
    </r>
    <r>
      <rPr>
        <sz val="11"/>
        <color rgb="FF000000"/>
        <rFont val="楷体"/>
        <charset val="134"/>
      </rPr>
      <t>昔阳县新冠疫情防控志愿服务</t>
    </r>
  </si>
  <si>
    <r>
      <rPr>
        <sz val="11"/>
        <color rgb="FF000000"/>
        <rFont val="楷体"/>
        <charset val="134"/>
      </rPr>
      <t>张锦</t>
    </r>
  </si>
  <si>
    <t>201801506048</t>
  </si>
  <si>
    <r>
      <rPr>
        <sz val="11"/>
        <color rgb="FF000000"/>
        <rFont val="楷体"/>
        <charset val="134"/>
      </rPr>
      <t>防艾知识巡讲活动</t>
    </r>
    <r>
      <rPr>
        <sz val="11"/>
        <color rgb="FF000000"/>
        <rFont val="Times New Roman"/>
        <charset val="134"/>
      </rPr>
      <t>1.8</t>
    </r>
    <r>
      <rPr>
        <sz val="11"/>
        <color rgb="FF000000"/>
        <rFont val="楷体"/>
        <charset val="134"/>
      </rPr>
      <t>小时</t>
    </r>
    <r>
      <rPr>
        <sz val="11"/>
        <color rgb="FF000000"/>
        <rFont val="Times New Roman"/>
        <charset val="134"/>
      </rPr>
      <t xml:space="preserve">   </t>
    </r>
    <r>
      <rPr>
        <sz val="11"/>
        <color rgb="FF000000"/>
        <rFont val="楷体"/>
        <charset val="134"/>
      </rPr>
      <t>防艾全体志愿者大会活动</t>
    </r>
    <r>
      <rPr>
        <sz val="11"/>
        <color rgb="FF000000"/>
        <rFont val="Times New Roman"/>
        <charset val="134"/>
      </rPr>
      <t>2.9</t>
    </r>
    <r>
      <rPr>
        <sz val="11"/>
        <color rgb="FF000000"/>
        <rFont val="楷体"/>
        <charset val="134"/>
      </rPr>
      <t>小时</t>
    </r>
  </si>
  <si>
    <r>
      <rPr>
        <sz val="11"/>
        <color rgb="FF000000"/>
        <rFont val="楷体"/>
        <charset val="134"/>
      </rPr>
      <t>郝帅</t>
    </r>
  </si>
  <si>
    <t>201801506014</t>
  </si>
  <si>
    <r>
      <rPr>
        <sz val="11"/>
        <color rgb="FF000000"/>
        <rFont val="楷体"/>
        <charset val="134"/>
      </rPr>
      <t>传递书香，见证成长活动</t>
    </r>
    <r>
      <rPr>
        <sz val="11"/>
        <color rgb="FF000000"/>
        <rFont val="Times New Roman"/>
        <charset val="134"/>
      </rPr>
      <t>5.9</t>
    </r>
    <r>
      <rPr>
        <sz val="11"/>
        <color rgb="FF000000"/>
        <rFont val="楷体"/>
        <charset val="134"/>
      </rPr>
      <t>小时</t>
    </r>
    <r>
      <rPr>
        <sz val="11"/>
        <color rgb="FF000000"/>
        <rFont val="Times New Roman"/>
        <charset val="134"/>
      </rPr>
      <t xml:space="preserve">   </t>
    </r>
    <r>
      <rPr>
        <sz val="11"/>
        <color rgb="FF000000"/>
        <rFont val="楷体"/>
        <charset val="134"/>
      </rPr>
      <t>志愿者看山西活动</t>
    </r>
    <r>
      <rPr>
        <sz val="11"/>
        <color rgb="FF000000"/>
        <rFont val="Times New Roman"/>
        <charset val="134"/>
      </rPr>
      <t>2.3</t>
    </r>
    <r>
      <rPr>
        <sz val="11"/>
        <color rgb="FF000000"/>
        <rFont val="楷体"/>
        <charset val="134"/>
      </rPr>
      <t>小时</t>
    </r>
  </si>
  <si>
    <r>
      <rPr>
        <sz val="11"/>
        <color rgb="FF000000"/>
        <rFont val="楷体"/>
        <charset val="134"/>
      </rPr>
      <t>张耀予</t>
    </r>
  </si>
  <si>
    <t>201901500052</t>
  </si>
  <si>
    <t>23.9</t>
  </si>
  <si>
    <r>
      <rPr>
        <sz val="11"/>
        <color rgb="FF000000"/>
        <rFont val="楷体"/>
        <charset val="134"/>
      </rPr>
      <t>山西大学餐厅防疫志愿者（中午）志愿服务活动，防艾活动，心予小老师</t>
    </r>
  </si>
  <si>
    <r>
      <rPr>
        <sz val="11"/>
        <color rgb="FF000000"/>
        <rFont val="楷体"/>
        <charset val="134"/>
      </rPr>
      <t>徐小力</t>
    </r>
  </si>
  <si>
    <t>201901511238</t>
  </si>
  <si>
    <r>
      <rPr>
        <sz val="11"/>
        <color rgb="FF000000"/>
        <rFont val="楷体"/>
        <charset val="134"/>
      </rPr>
      <t>姚豆豆</t>
    </r>
  </si>
  <si>
    <t>201801508042</t>
  </si>
  <si>
    <t>572.62</t>
  </si>
  <si>
    <r>
      <rPr>
        <sz val="11"/>
        <color rgb="FF000000"/>
        <rFont val="楷体"/>
        <charset val="134"/>
      </rPr>
      <t>心予陪读小老师，山西省图书馆文化志愿者，防艾志愿者，疫情防控社区志愿者</t>
    </r>
  </si>
  <si>
    <r>
      <rPr>
        <sz val="11"/>
        <color rgb="FF000000"/>
        <rFont val="楷体"/>
        <charset val="134"/>
      </rPr>
      <t>朱子璇</t>
    </r>
  </si>
  <si>
    <t>201923805004</t>
  </si>
  <si>
    <t>12.2</t>
  </si>
  <si>
    <r>
      <rPr>
        <sz val="11"/>
        <color rgb="FF000000"/>
        <rFont val="楷体"/>
        <charset val="134"/>
      </rPr>
      <t>山西大学餐厅防疫志愿者</t>
    </r>
    <r>
      <rPr>
        <sz val="11"/>
        <color rgb="FF000000"/>
        <rFont val="Times New Roman"/>
        <charset val="134"/>
      </rPr>
      <t>,</t>
    </r>
    <r>
      <rPr>
        <sz val="11"/>
        <color rgb="FF000000"/>
        <rFont val="楷体"/>
        <charset val="134"/>
      </rPr>
      <t>晋中市</t>
    </r>
    <r>
      <rPr>
        <sz val="11"/>
        <color rgb="FF000000"/>
        <rFont val="Times New Roman"/>
        <charset val="134"/>
      </rPr>
      <t>2021</t>
    </r>
    <r>
      <rPr>
        <sz val="11"/>
        <color rgb="FF000000"/>
        <rFont val="楷体"/>
        <charset val="134"/>
      </rPr>
      <t>年新冠肺炎</t>
    </r>
    <r>
      <rPr>
        <sz val="11"/>
        <color rgb="FF000000"/>
        <rFont val="Times New Roman"/>
        <charset val="134"/>
      </rPr>
      <t>“</t>
    </r>
    <r>
      <rPr>
        <sz val="11"/>
        <color rgb="FF000000"/>
        <rFont val="楷体"/>
        <charset val="134"/>
      </rPr>
      <t>联防联控</t>
    </r>
    <r>
      <rPr>
        <sz val="11"/>
        <color rgb="FF000000"/>
        <rFont val="Times New Roman"/>
        <charset val="134"/>
      </rPr>
      <t>”</t>
    </r>
    <r>
      <rPr>
        <sz val="11"/>
        <color rgb="FF000000"/>
        <rFont val="楷体"/>
        <charset val="134"/>
      </rPr>
      <t>志愿服务活动</t>
    </r>
  </si>
  <si>
    <r>
      <rPr>
        <sz val="11"/>
        <color rgb="FF000000"/>
        <rFont val="楷体"/>
        <charset val="134"/>
      </rPr>
      <t>段泽培</t>
    </r>
  </si>
  <si>
    <t>201901511205</t>
  </si>
  <si>
    <r>
      <rPr>
        <sz val="11"/>
        <color rgb="FF000000"/>
        <rFont val="楷体"/>
        <charset val="134"/>
      </rPr>
      <t>山西省图书馆文化志愿者，疫情防控志愿活动，山西大学坞城校区创城志愿活动，</t>
    </r>
  </si>
  <si>
    <r>
      <rPr>
        <sz val="11"/>
        <color rgb="FF000000"/>
        <rFont val="楷体"/>
        <charset val="134"/>
      </rPr>
      <t>王玉</t>
    </r>
  </si>
  <si>
    <t>201801506037</t>
  </si>
  <si>
    <t>239</t>
  </si>
  <si>
    <r>
      <rPr>
        <sz val="11"/>
        <color rgb="FF000000"/>
        <rFont val="Times New Roman"/>
        <charset val="134"/>
      </rPr>
      <t>2020</t>
    </r>
    <r>
      <rPr>
        <sz val="11"/>
        <color rgb="FF000000"/>
        <rFont val="楷体"/>
        <charset val="134"/>
      </rPr>
      <t>年村镇志愿活动</t>
    </r>
    <r>
      <rPr>
        <sz val="11"/>
        <color rgb="FF000000"/>
        <rFont val="Times New Roman"/>
        <charset val="134"/>
      </rPr>
      <t>129</t>
    </r>
    <r>
      <rPr>
        <sz val="11"/>
        <color rgb="FF000000"/>
        <rFont val="楷体"/>
        <charset val="134"/>
      </rPr>
      <t>小时</t>
    </r>
    <r>
      <rPr>
        <sz val="11"/>
        <color rgb="FF000000"/>
        <rFont val="Times New Roman"/>
        <charset val="134"/>
      </rPr>
      <t xml:space="preserve"> </t>
    </r>
    <r>
      <rPr>
        <sz val="11"/>
        <color rgb="FF000000"/>
        <rFont val="楷体"/>
        <charset val="134"/>
      </rPr>
      <t>、</t>
    </r>
    <r>
      <rPr>
        <sz val="11"/>
        <color rgb="FF000000"/>
        <rFont val="Times New Roman"/>
        <charset val="134"/>
      </rPr>
      <t>2021</t>
    </r>
    <r>
      <rPr>
        <sz val="11"/>
        <color rgb="FF000000"/>
        <rFont val="楷体"/>
        <charset val="134"/>
      </rPr>
      <t>年村镇志愿活动</t>
    </r>
    <r>
      <rPr>
        <sz val="11"/>
        <color rgb="FF000000"/>
        <rFont val="Times New Roman"/>
        <charset val="134"/>
      </rPr>
      <t>90</t>
    </r>
    <r>
      <rPr>
        <sz val="11"/>
        <color rgb="FF000000"/>
        <rFont val="楷体"/>
        <charset val="134"/>
      </rPr>
      <t>小时、善行一百活动</t>
    </r>
    <r>
      <rPr>
        <sz val="11"/>
        <color rgb="FF000000"/>
        <rFont val="Times New Roman"/>
        <charset val="134"/>
      </rPr>
      <t>20</t>
    </r>
    <r>
      <rPr>
        <sz val="11"/>
        <color rgb="FF000000"/>
        <rFont val="楷体"/>
        <charset val="134"/>
      </rPr>
      <t>小时</t>
    </r>
  </si>
  <si>
    <r>
      <rPr>
        <sz val="11"/>
        <color rgb="FF000000"/>
        <rFont val="楷体"/>
        <charset val="134"/>
      </rPr>
      <t>王奕茹</t>
    </r>
  </si>
  <si>
    <t>201801513034</t>
  </si>
  <si>
    <r>
      <rPr>
        <sz val="11"/>
        <color rgb="FF000000"/>
        <rFont val="楷体"/>
        <charset val="134"/>
      </rPr>
      <t>饥饿</t>
    </r>
    <r>
      <rPr>
        <sz val="11"/>
        <color rgb="FF000000"/>
        <rFont val="Times New Roman"/>
        <charset val="134"/>
      </rPr>
      <t>24</t>
    </r>
    <r>
      <rPr>
        <sz val="11"/>
        <color rgb="FF000000"/>
        <rFont val="楷体"/>
        <charset val="134"/>
      </rPr>
      <t>公益体验活动，山西心予康复园，社区信息录入、关爱活动、疫情宣传与摸排</t>
    </r>
  </si>
  <si>
    <r>
      <rPr>
        <sz val="11"/>
        <color rgb="FF000000"/>
        <rFont val="楷体"/>
        <charset val="134"/>
      </rPr>
      <t>马纯</t>
    </r>
  </si>
  <si>
    <t>201801508025</t>
  </si>
  <si>
    <t>322</t>
  </si>
  <si>
    <r>
      <rPr>
        <sz val="11"/>
        <color rgb="FF000000"/>
        <rFont val="楷体"/>
        <charset val="134"/>
      </rPr>
      <t>心予陪读小老师，山西大学疫情防控餐厅志愿者，青春兴晋大学生暑期实践志愿服务月</t>
    </r>
  </si>
  <si>
    <r>
      <rPr>
        <sz val="11"/>
        <color rgb="FF000000"/>
        <rFont val="楷体"/>
        <charset val="134"/>
      </rPr>
      <t>王海艳</t>
    </r>
  </si>
  <si>
    <t>201823801006</t>
  </si>
  <si>
    <r>
      <rPr>
        <sz val="11"/>
        <color rgb="FF000000"/>
        <rFont val="楷体"/>
        <charset val="134"/>
      </rPr>
      <t>爱在路上，善行三晋</t>
    </r>
    <r>
      <rPr>
        <sz val="11"/>
        <color rgb="FF000000"/>
        <rFont val="Times New Roman"/>
        <charset val="134"/>
      </rPr>
      <t>,2018</t>
    </r>
    <r>
      <rPr>
        <sz val="11"/>
        <color rgb="FF000000"/>
        <rFont val="楷体"/>
        <charset val="134"/>
      </rPr>
      <t>年世界艾滋病日暨第十三届省城大学生预防艾滋病宣传活动</t>
    </r>
  </si>
  <si>
    <r>
      <rPr>
        <sz val="11"/>
        <color rgb="FF000000"/>
        <rFont val="楷体"/>
        <charset val="134"/>
      </rPr>
      <t>毛文婷</t>
    </r>
  </si>
  <si>
    <t>201801506025</t>
  </si>
  <si>
    <r>
      <rPr>
        <sz val="11"/>
        <color rgb="FF000000"/>
        <rFont val="Times New Roman"/>
        <charset val="134"/>
      </rPr>
      <t>"</t>
    </r>
    <r>
      <rPr>
        <sz val="11"/>
        <color rgb="FF000000"/>
        <rFont val="楷体"/>
        <charset val="134"/>
      </rPr>
      <t>美化校园</t>
    </r>
    <r>
      <rPr>
        <sz val="11"/>
        <color rgb="FF000000"/>
        <rFont val="Times New Roman"/>
        <charset val="134"/>
      </rPr>
      <t xml:space="preserve"> </t>
    </r>
    <r>
      <rPr>
        <sz val="11"/>
        <color rgb="FF000000"/>
        <rFont val="楷体"/>
        <charset val="134"/>
      </rPr>
      <t>你我同行</t>
    </r>
    <r>
      <rPr>
        <sz val="11"/>
        <color rgb="FF000000"/>
        <rFont val="Times New Roman"/>
        <charset val="134"/>
      </rPr>
      <t>"</t>
    </r>
    <r>
      <rPr>
        <sz val="11"/>
        <color rgb="FF000000"/>
        <rFont val="楷体"/>
        <charset val="134"/>
      </rPr>
      <t>志愿活动</t>
    </r>
    <r>
      <rPr>
        <sz val="11"/>
        <color rgb="FF000000"/>
        <rFont val="Times New Roman"/>
        <charset val="134"/>
      </rPr>
      <t>5.5</t>
    </r>
    <r>
      <rPr>
        <sz val="11"/>
        <color rgb="FF000000"/>
        <rFont val="楷体"/>
        <charset val="134"/>
      </rPr>
      <t>小时
山西大学疫情防控餐厅志愿活动</t>
    </r>
    <r>
      <rPr>
        <sz val="11"/>
        <color rgb="FF000000"/>
        <rFont val="Times New Roman"/>
        <charset val="134"/>
      </rPr>
      <t>0.9</t>
    </r>
    <r>
      <rPr>
        <sz val="11"/>
        <color rgb="FF000000"/>
        <rFont val="楷体"/>
        <charset val="134"/>
      </rPr>
      <t>小时</t>
    </r>
  </si>
  <si>
    <r>
      <rPr>
        <sz val="11"/>
        <color rgb="FF000000"/>
        <rFont val="楷体"/>
        <charset val="134"/>
      </rPr>
      <t>陈廷友</t>
    </r>
  </si>
  <si>
    <t>201823808001</t>
  </si>
  <si>
    <r>
      <rPr>
        <sz val="11"/>
        <color rgb="FF000000"/>
        <rFont val="楷体"/>
        <charset val="134"/>
      </rPr>
      <t>爱在路上，善行三晋，集善助残，口腔健康行，山西大学志愿刷树，陪护星星，守护自闭儿童</t>
    </r>
  </si>
  <si>
    <r>
      <rPr>
        <sz val="11"/>
        <color rgb="FF000000"/>
        <rFont val="楷体"/>
        <charset val="134"/>
      </rPr>
      <t>盛敏佳</t>
    </r>
  </si>
  <si>
    <t>201801506026</t>
  </si>
  <si>
    <t>26.2</t>
  </si>
  <si>
    <r>
      <rPr>
        <sz val="11"/>
        <color rgb="FF000000"/>
        <rFont val="楷体"/>
        <charset val="134"/>
      </rPr>
      <t>志愿服务在医院活动</t>
    </r>
    <r>
      <rPr>
        <sz val="11"/>
        <color rgb="FF000000"/>
        <rFont val="Times New Roman"/>
        <charset val="134"/>
      </rPr>
      <t>29.5</t>
    </r>
    <r>
      <rPr>
        <sz val="11"/>
        <color rgb="FF000000"/>
        <rFont val="楷体"/>
        <charset val="134"/>
      </rPr>
      <t>小时</t>
    </r>
    <r>
      <rPr>
        <sz val="11"/>
        <color rgb="FF000000"/>
        <rFont val="Times New Roman"/>
        <charset val="134"/>
      </rPr>
      <t xml:space="preserve">   </t>
    </r>
    <r>
      <rPr>
        <sz val="11"/>
        <color rgb="FF000000"/>
        <rFont val="楷体"/>
        <charset val="134"/>
      </rPr>
      <t>山西大学疫情防控餐厅志愿者（晚上）活动</t>
    </r>
    <r>
      <rPr>
        <sz val="11"/>
        <color rgb="FF000000"/>
        <rFont val="Times New Roman"/>
        <charset val="134"/>
      </rPr>
      <t>0.9</t>
    </r>
    <r>
      <rPr>
        <sz val="11"/>
        <color rgb="FF000000"/>
        <rFont val="楷体"/>
        <charset val="134"/>
      </rPr>
      <t>小时</t>
    </r>
  </si>
  <si>
    <r>
      <rPr>
        <sz val="11"/>
        <color rgb="FF000000"/>
        <rFont val="楷体"/>
        <charset val="134"/>
      </rPr>
      <t>郭嘉宁</t>
    </r>
  </si>
  <si>
    <t>201801502015</t>
  </si>
  <si>
    <r>
      <rPr>
        <sz val="11"/>
        <color rgb="FF000000"/>
        <rFont val="楷体"/>
        <charset val="134"/>
      </rPr>
      <t>二青会志愿者培训志愿服务活动、青运村志愿者服务项目</t>
    </r>
    <r>
      <rPr>
        <sz val="11"/>
        <color rgb="FF000000"/>
        <rFont val="Times New Roman"/>
        <charset val="134"/>
      </rPr>
      <t>(</t>
    </r>
    <r>
      <rPr>
        <sz val="11"/>
        <color rgb="FF000000"/>
        <rFont val="楷体"/>
        <charset val="134"/>
      </rPr>
      <t>包含演练和开村后</t>
    </r>
    <r>
      <rPr>
        <sz val="11"/>
        <color rgb="FF000000"/>
        <rFont val="Times New Roman"/>
        <charset val="134"/>
      </rPr>
      <t xml:space="preserve">) </t>
    </r>
    <r>
      <rPr>
        <sz val="11"/>
        <color rgb="FF000000"/>
        <rFont val="楷体"/>
        <charset val="134"/>
      </rPr>
      <t>、山西大学礼仪志者培训</t>
    </r>
    <r>
      <rPr>
        <sz val="11"/>
        <color rgb="FF000000"/>
        <rFont val="Times New Roman"/>
        <charset val="134"/>
      </rPr>
      <t xml:space="preserve"> </t>
    </r>
  </si>
  <si>
    <r>
      <rPr>
        <sz val="11"/>
        <color rgb="FF000000"/>
        <rFont val="楷体"/>
        <charset val="134"/>
      </rPr>
      <t>段月如</t>
    </r>
  </si>
  <si>
    <t>201801501009</t>
  </si>
  <si>
    <r>
      <rPr>
        <sz val="11"/>
        <color rgb="FF000000"/>
        <rFont val="楷体"/>
        <charset val="134"/>
      </rPr>
      <t>山西省图书馆文化志愿者活动、</t>
    </r>
    <r>
      <rPr>
        <sz val="11"/>
        <color rgb="FF000000"/>
        <rFont val="Times New Roman"/>
        <charset val="134"/>
      </rPr>
      <t>“</t>
    </r>
    <r>
      <rPr>
        <sz val="11"/>
        <color rgb="FF000000"/>
        <rFont val="楷体"/>
        <charset val="134"/>
      </rPr>
      <t>疫路同行</t>
    </r>
    <r>
      <rPr>
        <sz val="11"/>
        <color rgb="FF000000"/>
        <rFont val="Times New Roman"/>
        <charset val="134"/>
      </rPr>
      <t>”</t>
    </r>
    <r>
      <rPr>
        <sz val="11"/>
        <color rgb="FF000000"/>
        <rFont val="楷体"/>
        <charset val="134"/>
      </rPr>
      <t>支教活动、疫情志愿服务活动</t>
    </r>
    <r>
      <rPr>
        <sz val="11"/>
        <color rgb="FF000000"/>
        <rFont val="Times New Roman"/>
        <charset val="134"/>
      </rPr>
      <t>2020</t>
    </r>
    <r>
      <rPr>
        <sz val="11"/>
        <color rgb="FF000000"/>
        <rFont val="楷体"/>
        <charset val="134"/>
      </rPr>
      <t>年、疫情志愿服务活动</t>
    </r>
    <r>
      <rPr>
        <sz val="11"/>
        <color rgb="FF000000"/>
        <rFont val="Times New Roman"/>
        <charset val="134"/>
      </rPr>
      <t>2021</t>
    </r>
    <r>
      <rPr>
        <sz val="11"/>
        <color rgb="FF000000"/>
        <rFont val="楷体"/>
        <charset val="134"/>
      </rPr>
      <t>年</t>
    </r>
  </si>
  <si>
    <r>
      <rPr>
        <sz val="11"/>
        <color rgb="FF000000"/>
        <rFont val="楷体"/>
        <charset val="134"/>
      </rPr>
      <t>耿上智</t>
    </r>
  </si>
  <si>
    <t>201801501011</t>
  </si>
  <si>
    <t>232.5</t>
  </si>
  <si>
    <r>
      <rPr>
        <sz val="11"/>
        <color rgb="FF000000"/>
        <rFont val="Times New Roman"/>
        <charset val="134"/>
      </rPr>
      <t>“</t>
    </r>
    <r>
      <rPr>
        <sz val="11"/>
        <color rgb="FF000000"/>
        <rFont val="楷体"/>
        <charset val="134"/>
      </rPr>
      <t>二青会</t>
    </r>
    <r>
      <rPr>
        <sz val="11"/>
        <color rgb="FF000000"/>
        <rFont val="Times New Roman"/>
        <charset val="134"/>
      </rPr>
      <t>”</t>
    </r>
    <r>
      <rPr>
        <sz val="11"/>
        <color rgb="FF000000"/>
        <rFont val="楷体"/>
        <charset val="134"/>
      </rPr>
      <t>志愿者培训，山西大学</t>
    </r>
    <r>
      <rPr>
        <sz val="11"/>
        <color rgb="FF000000"/>
        <rFont val="Times New Roman"/>
        <charset val="134"/>
      </rPr>
      <t>“</t>
    </r>
    <r>
      <rPr>
        <sz val="11"/>
        <color rgb="FF000000"/>
        <rFont val="楷体"/>
        <charset val="134"/>
      </rPr>
      <t>二青会</t>
    </r>
    <r>
      <rPr>
        <sz val="11"/>
        <color rgb="FF000000"/>
        <rFont val="Times New Roman"/>
        <charset val="134"/>
      </rPr>
      <t>”</t>
    </r>
    <r>
      <rPr>
        <sz val="11"/>
        <color rgb="FF000000"/>
        <rFont val="楷体"/>
        <charset val="134"/>
      </rPr>
      <t>志愿者出征仪式，二青会开幕式导演组排练志愿服务</t>
    </r>
  </si>
  <si>
    <r>
      <rPr>
        <sz val="11"/>
        <color rgb="FF000000"/>
        <rFont val="楷体"/>
        <charset val="134"/>
      </rPr>
      <t>林晓姣</t>
    </r>
  </si>
  <si>
    <t>201801513019</t>
  </si>
  <si>
    <r>
      <rPr>
        <sz val="11"/>
        <color rgb="FF000000"/>
        <rFont val="楷体"/>
        <charset val="134"/>
      </rPr>
      <t>心予康复园陪读小老师，防艾宣传，山西大学疫情防控餐厅志愿服务，太原南站志愿活动，美化校园，你我同行</t>
    </r>
  </si>
  <si>
    <r>
      <rPr>
        <sz val="11"/>
        <color rgb="FF000000"/>
        <rFont val="楷体"/>
        <charset val="134"/>
      </rPr>
      <t>张新亮</t>
    </r>
  </si>
  <si>
    <t>201801501046</t>
  </si>
  <si>
    <r>
      <rPr>
        <sz val="11"/>
        <color rgb="FF000000"/>
        <rFont val="楷体"/>
        <charset val="134"/>
      </rPr>
      <t>二青会开幕式导演组排练志愿服务，二青会志愿者出征仪式，二青会志愿者培训，美化校园，你我同行志愿活动</t>
    </r>
  </si>
  <si>
    <r>
      <rPr>
        <sz val="11"/>
        <color rgb="FF000000"/>
        <rFont val="楷体"/>
        <charset val="134"/>
      </rPr>
      <t>马林源</t>
    </r>
  </si>
  <si>
    <t>201801303032</t>
  </si>
  <si>
    <r>
      <rPr>
        <sz val="11"/>
        <color rgb="FF000000"/>
        <rFont val="楷体"/>
        <charset val="134"/>
      </rPr>
      <t>王俊琳</t>
    </r>
  </si>
  <si>
    <t>201923809013</t>
  </si>
  <si>
    <t>143.9</t>
  </si>
  <si>
    <r>
      <rPr>
        <sz val="11"/>
        <color rgb="FF000000"/>
        <rFont val="楷体"/>
        <charset val="134"/>
      </rPr>
      <t>省城世界艾滋病日暨第十一届高校</t>
    </r>
    <r>
      <rPr>
        <sz val="11"/>
        <color rgb="FF000000"/>
        <rFont val="Times New Roman"/>
        <charset val="134"/>
      </rPr>
      <t>“</t>
    </r>
    <r>
      <rPr>
        <sz val="11"/>
        <color rgb="FF000000"/>
        <rFont val="楷体"/>
        <charset val="134"/>
      </rPr>
      <t>防艾</t>
    </r>
    <r>
      <rPr>
        <sz val="11"/>
        <color rgb="FF000000"/>
        <rFont val="Times New Roman"/>
        <charset val="134"/>
      </rPr>
      <t>”</t>
    </r>
    <r>
      <rPr>
        <sz val="11"/>
        <color rgb="FF000000"/>
        <rFont val="楷体"/>
        <charset val="134"/>
      </rPr>
      <t>宣传活动，太原南站暑运志愿者，第三届山西文化产业博览交易会志愿</t>
    </r>
  </si>
  <si>
    <r>
      <rPr>
        <sz val="11"/>
        <color rgb="FF000000"/>
        <rFont val="楷体"/>
        <charset val="134"/>
      </rPr>
      <t>郭春燕</t>
    </r>
  </si>
  <si>
    <t>201901512107</t>
  </si>
  <si>
    <t>26.9</t>
  </si>
  <si>
    <r>
      <rPr>
        <sz val="11"/>
        <color rgb="FF000000"/>
        <rFont val="楷体"/>
        <charset val="134"/>
      </rPr>
      <t>服务社会，展我青年力量图书馆志愿活动</t>
    </r>
    <r>
      <rPr>
        <sz val="11"/>
        <color rgb="FF000000"/>
        <rFont val="Times New Roman"/>
        <charset val="134"/>
      </rPr>
      <t>,</t>
    </r>
    <r>
      <rPr>
        <sz val="11"/>
        <color rgb="FF000000"/>
        <rFont val="楷体"/>
        <charset val="134"/>
      </rPr>
      <t>扬志愿精神，展奉献风采</t>
    </r>
    <r>
      <rPr>
        <sz val="11"/>
        <color rgb="FF000000"/>
        <rFont val="Times New Roman"/>
        <charset val="134"/>
      </rPr>
      <t>,</t>
    </r>
    <r>
      <rPr>
        <sz val="11"/>
        <color rgb="FF000000"/>
        <rFont val="楷体"/>
        <charset val="134"/>
      </rPr>
      <t>美化校园，你我同行</t>
    </r>
    <r>
      <rPr>
        <sz val="11"/>
        <color rgb="FF000000"/>
        <rFont val="Times New Roman"/>
        <charset val="134"/>
      </rPr>
      <t>,</t>
    </r>
    <r>
      <rPr>
        <sz val="11"/>
        <color rgb="FF000000"/>
        <rFont val="楷体"/>
        <charset val="134"/>
      </rPr>
      <t>扬志愿精神，展奉献风采</t>
    </r>
  </si>
  <si>
    <r>
      <rPr>
        <sz val="11"/>
        <color rgb="FF000000"/>
        <rFont val="楷体"/>
        <charset val="134"/>
      </rPr>
      <t>段天天</t>
    </r>
  </si>
  <si>
    <t>201801501008</t>
  </si>
  <si>
    <r>
      <rPr>
        <sz val="11"/>
        <color rgb="FF000000"/>
        <rFont val="楷体"/>
        <charset val="134"/>
      </rPr>
      <t>陪读小老师，关爱</t>
    </r>
    <r>
      <rPr>
        <sz val="11"/>
        <color rgb="FF000000"/>
        <rFont val="Times New Roman"/>
        <charset val="134"/>
      </rPr>
      <t>“</t>
    </r>
    <r>
      <rPr>
        <sz val="11"/>
        <color rgb="FF000000"/>
        <rFont val="楷体"/>
        <charset val="134"/>
      </rPr>
      <t>星宝</t>
    </r>
    <r>
      <rPr>
        <sz val="11"/>
        <color rgb="FF000000"/>
        <rFont val="Times New Roman"/>
        <charset val="134"/>
      </rPr>
      <t>”</t>
    </r>
    <r>
      <rPr>
        <sz val="11"/>
        <color rgb="FF000000"/>
        <rFont val="楷体"/>
        <charset val="134"/>
      </rPr>
      <t>公益活动，</t>
    </r>
    <r>
      <rPr>
        <sz val="11"/>
        <color rgb="FF000000"/>
        <rFont val="Times New Roman"/>
        <charset val="134"/>
      </rPr>
      <t>“</t>
    </r>
    <r>
      <rPr>
        <sz val="11"/>
        <color rgb="FF000000"/>
        <rFont val="楷体"/>
        <charset val="134"/>
      </rPr>
      <t>传递书香，见证成长</t>
    </r>
    <r>
      <rPr>
        <sz val="11"/>
        <color rgb="FF000000"/>
        <rFont val="Times New Roman"/>
        <charset val="134"/>
      </rPr>
      <t>”——</t>
    </r>
    <r>
      <rPr>
        <sz val="11"/>
        <color rgb="FF000000"/>
        <rFont val="楷体"/>
        <charset val="134"/>
      </rPr>
      <t>山西省图书馆文化志愿者活动，志愿者山西</t>
    </r>
    <r>
      <rPr>
        <sz val="11"/>
        <color rgb="FF000000"/>
        <rFont val="Times New Roman"/>
        <charset val="134"/>
      </rPr>
      <t>——</t>
    </r>
    <r>
      <rPr>
        <sz val="11"/>
        <color rgb="FF000000"/>
        <rFont val="楷体"/>
        <charset val="134"/>
      </rPr>
      <t>志愿者讲述山西文旅</t>
    </r>
  </si>
  <si>
    <r>
      <rPr>
        <sz val="11"/>
        <color rgb="FF000000"/>
        <rFont val="楷体"/>
        <charset val="134"/>
      </rPr>
      <t>赵海洋</t>
    </r>
  </si>
  <si>
    <t>201801501049</t>
  </si>
  <si>
    <r>
      <rPr>
        <sz val="11"/>
        <color rgb="FF000000"/>
        <rFont val="楷体"/>
        <charset val="134"/>
      </rPr>
      <t>王慧敏</t>
    </r>
  </si>
  <si>
    <t>201801506031</t>
  </si>
  <si>
    <r>
      <rPr>
        <sz val="11"/>
        <color rgb="FF000000"/>
        <rFont val="楷体"/>
        <charset val="134"/>
      </rPr>
      <t>心予社区服务中心志愿活动</t>
    </r>
    <r>
      <rPr>
        <sz val="11"/>
        <color rgb="FF000000"/>
        <rFont val="Times New Roman"/>
        <charset val="134"/>
      </rPr>
      <t xml:space="preserve"> 12</t>
    </r>
    <r>
      <rPr>
        <sz val="11"/>
        <color rgb="FF000000"/>
        <rFont val="楷体"/>
        <charset val="134"/>
      </rPr>
      <t>、</t>
    </r>
    <r>
      <rPr>
        <sz val="11"/>
        <color rgb="FF000000"/>
        <rFont val="Times New Roman"/>
        <charset val="134"/>
      </rPr>
      <t>“</t>
    </r>
    <r>
      <rPr>
        <sz val="11"/>
        <color rgb="FF000000"/>
        <rFont val="楷体"/>
        <charset val="134"/>
      </rPr>
      <t>美化校园，你我同行</t>
    </r>
    <r>
      <rPr>
        <sz val="11"/>
        <color rgb="FF000000"/>
        <rFont val="Times New Roman"/>
        <charset val="134"/>
      </rPr>
      <t>”</t>
    </r>
    <r>
      <rPr>
        <sz val="11"/>
        <color rgb="FF000000"/>
        <rFont val="楷体"/>
        <charset val="134"/>
      </rPr>
      <t>志愿活动</t>
    </r>
    <r>
      <rPr>
        <sz val="11"/>
        <color rgb="FF000000"/>
        <rFont val="Times New Roman"/>
        <charset val="134"/>
      </rPr>
      <t xml:space="preserve"> 5</t>
    </r>
    <r>
      <rPr>
        <sz val="11"/>
        <color rgb="FF000000"/>
        <rFont val="楷体"/>
        <charset val="134"/>
      </rPr>
      <t>、</t>
    </r>
    <r>
      <rPr>
        <sz val="11"/>
        <color rgb="FF000000"/>
        <rFont val="Times New Roman"/>
        <charset val="134"/>
      </rPr>
      <t>“</t>
    </r>
    <r>
      <rPr>
        <sz val="11"/>
        <color rgb="FF000000"/>
        <rFont val="楷体"/>
        <charset val="134"/>
      </rPr>
      <t>迎二青盛会，创文明城市</t>
    </r>
    <r>
      <rPr>
        <sz val="11"/>
        <color rgb="FF000000"/>
        <rFont val="Times New Roman"/>
        <charset val="134"/>
      </rPr>
      <t>”</t>
    </r>
    <r>
      <rPr>
        <sz val="11"/>
        <color rgb="FF000000"/>
        <rFont val="楷体"/>
        <charset val="134"/>
      </rPr>
      <t>志愿活动</t>
    </r>
    <r>
      <rPr>
        <sz val="11"/>
        <color rgb="FF000000"/>
        <rFont val="Times New Roman"/>
        <charset val="134"/>
      </rPr>
      <t xml:space="preserve"> 1.88</t>
    </r>
    <r>
      <rPr>
        <sz val="11"/>
        <color rgb="FF000000"/>
        <rFont val="楷体"/>
        <charset val="134"/>
      </rPr>
      <t>、善行一百志愿活动</t>
    </r>
    <r>
      <rPr>
        <sz val="11"/>
        <color rgb="FF000000"/>
        <rFont val="Times New Roman"/>
        <charset val="134"/>
      </rPr>
      <t xml:space="preserve"> 4</t>
    </r>
  </si>
  <si>
    <r>
      <rPr>
        <sz val="11"/>
        <color rgb="FF000000"/>
        <rFont val="楷体"/>
        <charset val="134"/>
      </rPr>
      <t>薛蕊婷</t>
    </r>
  </si>
  <si>
    <t>201801502052</t>
  </si>
  <si>
    <r>
      <rPr>
        <sz val="11"/>
        <color rgb="FF000000"/>
        <rFont val="Times New Roman"/>
        <charset val="134"/>
      </rPr>
      <t>1“</t>
    </r>
    <r>
      <rPr>
        <sz val="11"/>
        <color rgb="FF000000"/>
        <rFont val="楷体"/>
        <charset val="134"/>
      </rPr>
      <t>英化校图你我同行</t>
    </r>
    <r>
      <rPr>
        <sz val="11"/>
        <color rgb="FF000000"/>
        <rFont val="Times New Roman"/>
        <charset val="134"/>
      </rPr>
      <t>”</t>
    </r>
    <r>
      <rPr>
        <sz val="11"/>
        <color rgb="FF000000"/>
        <rFont val="楷体"/>
        <charset val="134"/>
      </rPr>
      <t>志愿活动</t>
    </r>
    <r>
      <rPr>
        <sz val="11"/>
        <color rgb="FF000000"/>
        <rFont val="Times New Roman"/>
        <charset val="134"/>
      </rPr>
      <t xml:space="preserve"> 2</t>
    </r>
    <r>
      <rPr>
        <sz val="11"/>
        <color rgb="FF000000"/>
        <rFont val="楷体"/>
        <charset val="134"/>
      </rPr>
      <t>贲运村志零者版务项国</t>
    </r>
    <r>
      <rPr>
        <sz val="11"/>
        <color rgb="FF000000"/>
        <rFont val="Times New Roman"/>
        <charset val="134"/>
      </rPr>
      <t>(</t>
    </r>
    <r>
      <rPr>
        <sz val="11"/>
        <color rgb="FF000000"/>
        <rFont val="楷体"/>
        <charset val="134"/>
      </rPr>
      <t>包舍演练和开村后</t>
    </r>
    <r>
      <rPr>
        <sz val="11"/>
        <color rgb="FF000000"/>
        <rFont val="Times New Roman"/>
        <charset val="134"/>
      </rPr>
      <t>) 3</t>
    </r>
    <r>
      <rPr>
        <sz val="11"/>
        <color rgb="FF000000"/>
        <rFont val="楷体"/>
        <charset val="134"/>
      </rPr>
      <t>二青会</t>
    </r>
    <r>
      <rPr>
        <sz val="11"/>
        <color rgb="FF000000"/>
        <rFont val="Times New Roman"/>
        <charset val="134"/>
      </rPr>
      <t>”</t>
    </r>
    <r>
      <rPr>
        <sz val="11"/>
        <color rgb="FF000000"/>
        <rFont val="楷体"/>
        <charset val="134"/>
      </rPr>
      <t>志愿专培训</t>
    </r>
    <r>
      <rPr>
        <sz val="11"/>
        <color rgb="FF000000"/>
        <rFont val="Times New Roman"/>
        <charset val="134"/>
      </rPr>
      <t xml:space="preserve"> 4</t>
    </r>
    <r>
      <rPr>
        <sz val="11"/>
        <color rgb="FF000000"/>
        <rFont val="楷体"/>
        <charset val="134"/>
      </rPr>
      <t>二青会排球比赛山西大学专汤</t>
    </r>
    <r>
      <rPr>
        <sz val="11"/>
        <color rgb="FF000000"/>
        <rFont val="Times New Roman"/>
        <charset val="134"/>
      </rPr>
      <t xml:space="preserve"> 5</t>
    </r>
    <r>
      <rPr>
        <sz val="11"/>
        <color rgb="FF000000"/>
        <rFont val="楷体"/>
        <charset val="134"/>
      </rPr>
      <t>山西大学</t>
    </r>
    <r>
      <rPr>
        <sz val="11"/>
        <color rgb="FF000000"/>
        <rFont val="Times New Roman"/>
        <charset val="134"/>
      </rPr>
      <t>“</t>
    </r>
    <r>
      <rPr>
        <sz val="11"/>
        <color rgb="FF000000"/>
        <rFont val="楷体"/>
        <charset val="134"/>
      </rPr>
      <t>二青会</t>
    </r>
    <r>
      <rPr>
        <sz val="11"/>
        <color rgb="FF000000"/>
        <rFont val="Times New Roman"/>
        <charset val="134"/>
      </rPr>
      <t>”</t>
    </r>
    <r>
      <rPr>
        <sz val="11"/>
        <color rgb="FF000000"/>
        <rFont val="楷体"/>
        <charset val="134"/>
      </rPr>
      <t>志愿专出征仪式</t>
    </r>
  </si>
  <si>
    <t>有效志愿服务人数：330（人）</t>
  </si>
  <si>
    <r>
      <rPr>
        <sz val="12"/>
        <color rgb="FF000000"/>
        <rFont val="楷体"/>
        <charset val="134"/>
      </rPr>
      <t>有效志愿服务总时长：</t>
    </r>
    <r>
      <rPr>
        <sz val="12"/>
        <color rgb="FF000000"/>
        <rFont val="Times New Roman"/>
        <charset val="134"/>
      </rPr>
      <t>2535.9</t>
    </r>
    <r>
      <rPr>
        <sz val="12"/>
        <color rgb="FF000000"/>
        <rFont val="楷体"/>
        <charset val="134"/>
      </rPr>
      <t>（小时）</t>
    </r>
  </si>
  <si>
    <r>
      <rPr>
        <sz val="12"/>
        <color rgb="FF000000"/>
        <rFont val="楷体"/>
        <charset val="134"/>
      </rPr>
      <t>问题反馈联系电话：</t>
    </r>
    <r>
      <rPr>
        <sz val="12"/>
        <color rgb="FF000000"/>
        <rFont val="Times New Roman"/>
        <charset val="134"/>
      </rPr>
      <t>03517011296</t>
    </r>
  </si>
  <si>
    <t>邮箱：sxdxqnzyzx@sxu.edu.cn</t>
  </si>
  <si>
    <t>初民学院志愿服务时长认定汇总表</t>
  </si>
  <si>
    <r>
      <rPr>
        <sz val="12"/>
        <rFont val="楷体"/>
        <charset val="134"/>
      </rPr>
      <t>名字</t>
    </r>
  </si>
  <si>
    <r>
      <rPr>
        <sz val="12"/>
        <rFont val="楷体"/>
        <charset val="134"/>
      </rPr>
      <t>学号</t>
    </r>
  </si>
  <si>
    <r>
      <rPr>
        <sz val="12"/>
        <rFont val="楷体"/>
        <charset val="134"/>
      </rPr>
      <t>认定时长</t>
    </r>
    <r>
      <rPr>
        <sz val="12"/>
        <rFont val="Times New Roman"/>
        <charset val="134"/>
      </rPr>
      <t>/h</t>
    </r>
  </si>
  <si>
    <r>
      <rPr>
        <sz val="11"/>
        <color rgb="FF000000"/>
        <rFont val="楷体"/>
        <charset val="134"/>
      </rPr>
      <t>陈</t>
    </r>
    <r>
      <rPr>
        <sz val="11"/>
        <color rgb="FF000000"/>
        <rFont val="Times New Roman"/>
        <charset val="134"/>
      </rPr>
      <t xml:space="preserve">   </t>
    </r>
    <r>
      <rPr>
        <sz val="11"/>
        <color rgb="FF000000"/>
        <rFont val="楷体"/>
        <charset val="134"/>
      </rPr>
      <t>扬</t>
    </r>
  </si>
  <si>
    <t>201902201103</t>
  </si>
  <si>
    <r>
      <rPr>
        <sz val="11"/>
        <color rgb="FF000000"/>
        <rFont val="楷体"/>
        <charset val="134"/>
      </rPr>
      <t>邓子涵</t>
    </r>
  </si>
  <si>
    <t>201802201008</t>
  </si>
  <si>
    <r>
      <rPr>
        <sz val="11"/>
        <color rgb="FF000000"/>
        <rFont val="楷体"/>
        <charset val="134"/>
      </rPr>
      <t>防艾志愿活动</t>
    </r>
  </si>
  <si>
    <r>
      <rPr>
        <sz val="11"/>
        <color rgb="FF000000"/>
        <rFont val="楷体"/>
        <charset val="134"/>
      </rPr>
      <t>郝佳箐</t>
    </r>
  </si>
  <si>
    <t>201902201117</t>
  </si>
  <si>
    <r>
      <rPr>
        <sz val="11"/>
        <color rgb="FF000000"/>
        <rFont val="楷体"/>
        <charset val="134"/>
      </rPr>
      <t>餐厅志愿活动</t>
    </r>
  </si>
  <si>
    <r>
      <rPr>
        <sz val="11"/>
        <color rgb="FF000000"/>
        <rFont val="楷体"/>
        <charset val="134"/>
      </rPr>
      <t>何李煜</t>
    </r>
  </si>
  <si>
    <t>201902206112</t>
  </si>
  <si>
    <r>
      <rPr>
        <sz val="11"/>
        <color rgb="FF000000"/>
        <rFont val="楷体"/>
        <charset val="134"/>
      </rPr>
      <t>荆迎春</t>
    </r>
  </si>
  <si>
    <t>20200220101005</t>
  </si>
  <si>
    <r>
      <rPr>
        <sz val="11"/>
        <color rgb="FF000000"/>
        <rFont val="楷体"/>
        <charset val="134"/>
      </rPr>
      <t>李之楷</t>
    </r>
  </si>
  <si>
    <t>201902206117</t>
  </si>
  <si>
    <r>
      <rPr>
        <sz val="11"/>
        <color rgb="FF000000"/>
        <rFont val="楷体"/>
        <charset val="134"/>
      </rPr>
      <t>马欣怡</t>
    </r>
  </si>
  <si>
    <t>20200220501040</t>
  </si>
  <si>
    <r>
      <rPr>
        <sz val="11"/>
        <color rgb="FF000000"/>
        <rFont val="楷体"/>
        <charset val="134"/>
      </rPr>
      <t>秦佳文</t>
    </r>
  </si>
  <si>
    <t>20200220501042</t>
  </si>
  <si>
    <r>
      <rPr>
        <sz val="11"/>
        <color rgb="FF000000"/>
        <rFont val="楷体"/>
        <charset val="134"/>
      </rPr>
      <t>田云珠</t>
    </r>
  </si>
  <si>
    <t>201902206137</t>
  </si>
  <si>
    <r>
      <rPr>
        <sz val="11"/>
        <color rgb="FF000000"/>
        <rFont val="楷体"/>
        <charset val="134"/>
      </rPr>
      <t>郁淑丹</t>
    </r>
  </si>
  <si>
    <t>201802201051</t>
  </si>
  <si>
    <r>
      <rPr>
        <sz val="11"/>
        <color rgb="FF000000"/>
        <rFont val="楷体"/>
        <charset val="134"/>
      </rPr>
      <t>张</t>
    </r>
    <r>
      <rPr>
        <sz val="11"/>
        <color rgb="FF000000"/>
        <rFont val="Times New Roman"/>
        <charset val="134"/>
      </rPr>
      <t xml:space="preserve">   </t>
    </r>
    <r>
      <rPr>
        <sz val="11"/>
        <color rgb="FF000000"/>
        <rFont val="楷体"/>
        <charset val="134"/>
      </rPr>
      <t>鹏</t>
    </r>
  </si>
  <si>
    <t>201902206149</t>
  </si>
  <si>
    <r>
      <rPr>
        <sz val="11"/>
        <color rgb="FF000000"/>
        <rFont val="楷体"/>
        <charset val="134"/>
      </rPr>
      <t>张清扬</t>
    </r>
  </si>
  <si>
    <t>201902201156</t>
  </si>
  <si>
    <r>
      <rPr>
        <sz val="11"/>
        <color rgb="FF000000"/>
        <rFont val="楷体"/>
        <charset val="134"/>
      </rPr>
      <t>张雅卓</t>
    </r>
  </si>
  <si>
    <t>201902205157</t>
  </si>
  <si>
    <r>
      <rPr>
        <sz val="11"/>
        <color rgb="FF000000"/>
        <rFont val="楷体"/>
        <charset val="134"/>
      </rPr>
      <t>社区志愿服务</t>
    </r>
  </si>
  <si>
    <r>
      <rPr>
        <sz val="11"/>
        <color rgb="FF000000"/>
        <rFont val="楷体"/>
        <charset val="134"/>
      </rPr>
      <t>殷子眷</t>
    </r>
  </si>
  <si>
    <t>201802201050</t>
  </si>
  <si>
    <r>
      <rPr>
        <sz val="11"/>
        <color rgb="FF000000"/>
        <rFont val="楷体"/>
        <charset val="134"/>
      </rPr>
      <t>二青会志愿活动</t>
    </r>
  </si>
  <si>
    <r>
      <rPr>
        <sz val="11"/>
        <color rgb="FF000000"/>
        <rFont val="楷体"/>
        <charset val="134"/>
      </rPr>
      <t>公</t>
    </r>
    <r>
      <rPr>
        <sz val="11"/>
        <color rgb="FF000000"/>
        <rFont val="Times New Roman"/>
        <charset val="134"/>
      </rPr>
      <t xml:space="preserve">    </t>
    </r>
    <r>
      <rPr>
        <sz val="11"/>
        <color rgb="FF000000"/>
        <rFont val="楷体"/>
        <charset val="134"/>
      </rPr>
      <t>璇</t>
    </r>
  </si>
  <si>
    <t>201902201110</t>
  </si>
  <si>
    <r>
      <rPr>
        <sz val="11"/>
        <color rgb="FF000000"/>
        <rFont val="楷体"/>
        <charset val="134"/>
      </rPr>
      <t>餐厅防疫志愿活动</t>
    </r>
  </si>
  <si>
    <r>
      <rPr>
        <sz val="11"/>
        <color rgb="FF000000"/>
        <rFont val="楷体"/>
        <charset val="134"/>
      </rPr>
      <t>郭梦彤</t>
    </r>
  </si>
  <si>
    <t>201902206110</t>
  </si>
  <si>
    <r>
      <rPr>
        <sz val="11"/>
        <color rgb="FF000000"/>
        <rFont val="楷体"/>
        <charset val="134"/>
      </rPr>
      <t>李</t>
    </r>
    <r>
      <rPr>
        <sz val="11"/>
        <color rgb="FF000000"/>
        <rFont val="Times New Roman"/>
        <charset val="134"/>
      </rPr>
      <t xml:space="preserve">    </t>
    </r>
    <r>
      <rPr>
        <sz val="11"/>
        <color rgb="FF000000"/>
        <rFont val="楷体"/>
        <charset val="134"/>
      </rPr>
      <t>跃</t>
    </r>
  </si>
  <si>
    <t>201902206116</t>
  </si>
  <si>
    <r>
      <rPr>
        <sz val="11"/>
        <color rgb="FF000000"/>
        <rFont val="楷体"/>
        <charset val="134"/>
      </rPr>
      <t>刘睿宁</t>
    </r>
  </si>
  <si>
    <t>201902205122</t>
  </si>
  <si>
    <r>
      <rPr>
        <sz val="11"/>
        <color rgb="FF000000"/>
        <rFont val="楷体"/>
        <charset val="134"/>
      </rPr>
      <t>刘泽恩</t>
    </r>
  </si>
  <si>
    <t>201902206124</t>
  </si>
  <si>
    <r>
      <rPr>
        <sz val="11"/>
        <color rgb="FF000000"/>
        <rFont val="楷体"/>
        <charset val="134"/>
      </rPr>
      <t>史芳祎</t>
    </r>
  </si>
  <si>
    <t>201902201136</t>
  </si>
  <si>
    <r>
      <rPr>
        <sz val="11"/>
        <color rgb="FF000000"/>
        <rFont val="楷体"/>
        <charset val="134"/>
      </rPr>
      <t>史琦岚</t>
    </r>
  </si>
  <si>
    <t>201902201137</t>
  </si>
  <si>
    <r>
      <rPr>
        <sz val="11"/>
        <color rgb="FF000000"/>
        <rFont val="楷体"/>
        <charset val="134"/>
      </rPr>
      <t>王坤朋</t>
    </r>
  </si>
  <si>
    <t>201902201140</t>
  </si>
  <si>
    <r>
      <rPr>
        <sz val="11"/>
        <color rgb="FF000000"/>
        <rFont val="楷体"/>
        <charset val="134"/>
      </rPr>
      <t>姚洋琳</t>
    </r>
  </si>
  <si>
    <t>201902206145</t>
  </si>
  <si>
    <r>
      <rPr>
        <sz val="11"/>
        <color rgb="FF000000"/>
        <rFont val="楷体"/>
        <charset val="134"/>
      </rPr>
      <t>张瑾雯</t>
    </r>
  </si>
  <si>
    <t>20200220501035</t>
  </si>
  <si>
    <r>
      <rPr>
        <sz val="11"/>
        <color rgb="FF000000"/>
        <rFont val="楷体"/>
        <charset val="134"/>
      </rPr>
      <t>赵</t>
    </r>
    <r>
      <rPr>
        <sz val="11"/>
        <color rgb="FF000000"/>
        <rFont val="Times New Roman"/>
        <charset val="134"/>
      </rPr>
      <t xml:space="preserve">   </t>
    </r>
    <r>
      <rPr>
        <sz val="11"/>
        <color rgb="FF000000"/>
        <rFont val="楷体"/>
        <charset val="134"/>
      </rPr>
      <t>芙</t>
    </r>
  </si>
  <si>
    <t>201902201159</t>
  </si>
  <si>
    <r>
      <rPr>
        <sz val="11"/>
        <color rgb="FF000000"/>
        <rFont val="楷体"/>
        <charset val="134"/>
      </rPr>
      <t>郭卓睿</t>
    </r>
  </si>
  <si>
    <t>201902201116</t>
  </si>
  <si>
    <r>
      <rPr>
        <sz val="11"/>
        <color rgb="FF000000"/>
        <rFont val="楷体"/>
        <charset val="134"/>
      </rPr>
      <t>武奇铮</t>
    </r>
  </si>
  <si>
    <t>20200220501011</t>
  </si>
  <si>
    <r>
      <rPr>
        <sz val="11"/>
        <color rgb="FF000000"/>
        <rFont val="楷体"/>
        <charset val="134"/>
      </rPr>
      <t>袁佳玥</t>
    </r>
  </si>
  <si>
    <t>20200220501044</t>
  </si>
  <si>
    <r>
      <rPr>
        <sz val="11"/>
        <color rgb="FF000000"/>
        <rFont val="楷体"/>
        <charset val="134"/>
      </rPr>
      <t>善行一百街头劝募</t>
    </r>
  </si>
  <si>
    <r>
      <rPr>
        <sz val="11"/>
        <color rgb="FF000000"/>
        <rFont val="楷体"/>
        <charset val="134"/>
      </rPr>
      <t>李亦然</t>
    </r>
  </si>
  <si>
    <t>20200220101058</t>
  </si>
  <si>
    <r>
      <rPr>
        <sz val="11"/>
        <color rgb="FF000000"/>
        <rFont val="楷体"/>
        <charset val="134"/>
      </rPr>
      <t>图书馆防疫志愿活动</t>
    </r>
  </si>
  <si>
    <r>
      <rPr>
        <sz val="11"/>
        <color rgb="FF000000"/>
        <rFont val="楷体"/>
        <charset val="134"/>
      </rPr>
      <t>郭嘉琪</t>
    </r>
  </si>
  <si>
    <t>20200220101034</t>
  </si>
  <si>
    <r>
      <rPr>
        <sz val="11"/>
        <color rgb="FF000000"/>
        <rFont val="楷体"/>
        <charset val="134"/>
      </rPr>
      <t>帮助村民注册健康码</t>
    </r>
  </si>
  <si>
    <r>
      <rPr>
        <sz val="11"/>
        <color rgb="FF000000"/>
        <rFont val="楷体"/>
        <charset val="134"/>
      </rPr>
      <t>米瑞通</t>
    </r>
  </si>
  <si>
    <t>201902206126</t>
  </si>
  <si>
    <r>
      <rPr>
        <sz val="11"/>
        <color rgb="FF000000"/>
        <rFont val="楷体"/>
        <charset val="134"/>
      </rPr>
      <t>助力疫情，青年先行</t>
    </r>
  </si>
  <si>
    <r>
      <rPr>
        <sz val="11"/>
        <color rgb="FF000000"/>
        <rFont val="楷体"/>
        <charset val="134"/>
      </rPr>
      <t>李星辉</t>
    </r>
  </si>
  <si>
    <t>201902205117</t>
  </si>
  <si>
    <r>
      <rPr>
        <sz val="11"/>
        <color rgb="FF000000"/>
        <rFont val="楷体"/>
        <charset val="134"/>
      </rPr>
      <t>寒假社区防疫志愿活动</t>
    </r>
  </si>
  <si>
    <r>
      <rPr>
        <sz val="11"/>
        <color rgb="FF000000"/>
        <rFont val="楷体"/>
        <charset val="134"/>
      </rPr>
      <t>任笑雨</t>
    </r>
  </si>
  <si>
    <t>201902205129</t>
  </si>
  <si>
    <r>
      <rPr>
        <sz val="11"/>
        <color rgb="FF000000"/>
        <rFont val="楷体"/>
        <charset val="134"/>
      </rPr>
      <t>徐</t>
    </r>
    <r>
      <rPr>
        <sz val="11"/>
        <color rgb="FF000000"/>
        <rFont val="Times New Roman"/>
        <charset val="134"/>
      </rPr>
      <t xml:space="preserve">   </t>
    </r>
    <r>
      <rPr>
        <sz val="11"/>
        <color rgb="FF000000"/>
        <rFont val="楷体"/>
        <charset val="134"/>
      </rPr>
      <t>嘉</t>
    </r>
  </si>
  <si>
    <t>201902205142</t>
  </si>
  <si>
    <r>
      <rPr>
        <sz val="11"/>
        <color rgb="FF000000"/>
        <rFont val="楷体"/>
        <charset val="134"/>
      </rPr>
      <t>城区疫情防控志愿活动</t>
    </r>
  </si>
  <si>
    <r>
      <rPr>
        <sz val="11"/>
        <color rgb="FF000000"/>
        <rFont val="楷体"/>
        <charset val="134"/>
      </rPr>
      <t>姚凯悦</t>
    </r>
  </si>
  <si>
    <t>20200220101040</t>
  </si>
  <si>
    <r>
      <rPr>
        <sz val="11"/>
        <color rgb="FF000000"/>
        <rFont val="楷体"/>
        <charset val="134"/>
      </rPr>
      <t>杨平凡</t>
    </r>
  </si>
  <si>
    <t>201902205146</t>
  </si>
  <si>
    <r>
      <rPr>
        <sz val="11"/>
        <color rgb="FF000000"/>
        <rFont val="楷体"/>
        <charset val="134"/>
      </rPr>
      <t>四川省逐梦计划志愿活动</t>
    </r>
  </si>
  <si>
    <r>
      <rPr>
        <sz val="11"/>
        <color rgb="FF000000"/>
        <rFont val="楷体"/>
        <charset val="134"/>
      </rPr>
      <t>宫天宝</t>
    </r>
  </si>
  <si>
    <t>20200220501002</t>
  </si>
  <si>
    <r>
      <rPr>
        <sz val="11"/>
        <color rgb="FF000000"/>
        <rFont val="楷体"/>
        <charset val="134"/>
      </rPr>
      <t>忻州市北方中学志愿服务队</t>
    </r>
  </si>
  <si>
    <r>
      <rPr>
        <sz val="11"/>
        <color rgb="FF000000"/>
        <rFont val="楷体"/>
        <charset val="134"/>
      </rPr>
      <t>张峰镭</t>
    </r>
  </si>
  <si>
    <t>201902205151</t>
  </si>
  <si>
    <r>
      <rPr>
        <sz val="11"/>
        <color rgb="FF000000"/>
        <rFont val="楷体"/>
        <charset val="134"/>
      </rPr>
      <t>创城；疫情防控；青鸟计划</t>
    </r>
  </si>
  <si>
    <r>
      <rPr>
        <sz val="11"/>
        <color rgb="FF000000"/>
        <rFont val="楷体"/>
        <charset val="134"/>
      </rPr>
      <t>张振强</t>
    </r>
  </si>
  <si>
    <t>201802201056</t>
  </si>
  <si>
    <r>
      <rPr>
        <sz val="11"/>
        <color rgb="FF000000"/>
        <rFont val="楷体"/>
        <charset val="134"/>
      </rPr>
      <t>山西大学创城志愿服务活动</t>
    </r>
  </si>
  <si>
    <r>
      <rPr>
        <sz val="11"/>
        <color rgb="FF000000"/>
        <rFont val="楷体"/>
        <charset val="134"/>
      </rPr>
      <t>赵瑜琦</t>
    </r>
  </si>
  <si>
    <t>201802201058</t>
  </si>
  <si>
    <r>
      <rPr>
        <sz val="11"/>
        <color rgb="FF000000"/>
        <rFont val="Times New Roman"/>
        <charset val="134"/>
      </rPr>
      <t>“</t>
    </r>
    <r>
      <rPr>
        <sz val="11"/>
        <color rgb="FF000000"/>
        <rFont val="楷体"/>
        <charset val="134"/>
      </rPr>
      <t>美化校园，你我同行</t>
    </r>
    <r>
      <rPr>
        <sz val="11"/>
        <color rgb="FF000000"/>
        <rFont val="Times New Roman"/>
        <charset val="134"/>
      </rPr>
      <t>”</t>
    </r>
    <r>
      <rPr>
        <sz val="11"/>
        <color rgb="FF000000"/>
        <rFont val="楷体"/>
        <charset val="134"/>
      </rPr>
      <t>等</t>
    </r>
  </si>
  <si>
    <r>
      <rPr>
        <sz val="11"/>
        <color rgb="FF000000"/>
        <rFont val="楷体"/>
        <charset val="134"/>
      </rPr>
      <t>崔雅琳</t>
    </r>
  </si>
  <si>
    <t>201802201007</t>
  </si>
  <si>
    <r>
      <rPr>
        <sz val="11"/>
        <color rgb="FF000000"/>
        <rFont val="楷体"/>
        <charset val="134"/>
      </rPr>
      <t>创城志愿活动，扶贫志愿活动</t>
    </r>
  </si>
  <si>
    <r>
      <rPr>
        <sz val="11"/>
        <color rgb="FF000000"/>
        <rFont val="楷体"/>
        <charset val="134"/>
      </rPr>
      <t>史佳怡</t>
    </r>
  </si>
  <si>
    <t>201902206134</t>
  </si>
  <si>
    <r>
      <rPr>
        <sz val="11"/>
        <color rgb="FF000000"/>
        <rFont val="楷体"/>
        <charset val="134"/>
      </rPr>
      <t>餐厅志愿活动，创城志愿活动</t>
    </r>
  </si>
  <si>
    <r>
      <rPr>
        <sz val="11"/>
        <color rgb="FF000000"/>
        <rFont val="楷体"/>
        <charset val="134"/>
      </rPr>
      <t>蔡永辉</t>
    </r>
  </si>
  <si>
    <t>201802201001</t>
  </si>
  <si>
    <r>
      <rPr>
        <sz val="11"/>
        <color rgb="FF000000"/>
        <rFont val="楷体"/>
        <charset val="134"/>
      </rPr>
      <t>龙港市人民医院疫情防控工作</t>
    </r>
  </si>
  <si>
    <r>
      <rPr>
        <sz val="11"/>
        <color rgb="FF000000"/>
        <rFont val="楷体"/>
        <charset val="134"/>
      </rPr>
      <t>邓婷婷</t>
    </r>
  </si>
  <si>
    <t>201902205107</t>
  </si>
  <si>
    <r>
      <rPr>
        <sz val="11"/>
        <color rgb="FF000000"/>
        <rFont val="楷体"/>
        <charset val="134"/>
      </rPr>
      <t>平安春节，防疫有我志愿活动</t>
    </r>
  </si>
  <si>
    <r>
      <rPr>
        <sz val="11"/>
        <color rgb="FF000000"/>
        <rFont val="楷体"/>
        <charset val="134"/>
      </rPr>
      <t>张佳璇</t>
    </r>
  </si>
  <si>
    <t>201902206147</t>
  </si>
  <si>
    <r>
      <rPr>
        <sz val="11"/>
        <color rgb="FF000000"/>
        <rFont val="楷体"/>
        <charset val="134"/>
      </rPr>
      <t>创城</t>
    </r>
    <r>
      <rPr>
        <sz val="11"/>
        <color rgb="FF000000"/>
        <rFont val="Times New Roman"/>
        <charset val="134"/>
      </rPr>
      <t xml:space="preserve">  </t>
    </r>
    <r>
      <rPr>
        <sz val="11"/>
        <color rgb="FF000000"/>
        <rFont val="楷体"/>
        <charset val="134"/>
      </rPr>
      <t>防艾</t>
    </r>
    <r>
      <rPr>
        <sz val="11"/>
        <color rgb="FF000000"/>
        <rFont val="Times New Roman"/>
        <charset val="134"/>
      </rPr>
      <t xml:space="preserve">   </t>
    </r>
    <r>
      <rPr>
        <sz val="11"/>
        <color rgb="FF000000"/>
        <rFont val="楷体"/>
        <charset val="134"/>
      </rPr>
      <t>餐厅防疫</t>
    </r>
  </si>
  <si>
    <r>
      <rPr>
        <sz val="11"/>
        <color rgb="FF000000"/>
        <rFont val="楷体"/>
        <charset val="134"/>
      </rPr>
      <t>鲍倩泓</t>
    </r>
  </si>
  <si>
    <t>20200220101001</t>
  </si>
  <si>
    <r>
      <rPr>
        <sz val="11"/>
        <color rgb="FF000000"/>
        <rFont val="楷体"/>
        <charset val="134"/>
      </rPr>
      <t>付</t>
    </r>
    <r>
      <rPr>
        <sz val="11"/>
        <color rgb="FF000000"/>
        <rFont val="Times New Roman"/>
        <charset val="134"/>
      </rPr>
      <t xml:space="preserve">  </t>
    </r>
    <r>
      <rPr>
        <sz val="11"/>
        <color rgb="FF000000"/>
        <rFont val="楷体"/>
        <charset val="134"/>
      </rPr>
      <t>康</t>
    </r>
  </si>
  <si>
    <t>201902201109</t>
  </si>
  <si>
    <r>
      <rPr>
        <sz val="11"/>
        <color rgb="FF000000"/>
        <rFont val="楷体"/>
        <charset val="134"/>
      </rPr>
      <t>山西大学善行一百暖冬衣物活动</t>
    </r>
  </si>
  <si>
    <r>
      <rPr>
        <sz val="11"/>
        <color rgb="FF000000"/>
        <rFont val="楷体"/>
        <charset val="134"/>
      </rPr>
      <t>潘荟芝</t>
    </r>
  </si>
  <si>
    <t>20200220101037</t>
  </si>
  <si>
    <r>
      <rPr>
        <sz val="11"/>
        <color rgb="FF000000"/>
        <rFont val="楷体"/>
        <charset val="134"/>
      </rPr>
      <t>尹</t>
    </r>
    <r>
      <rPr>
        <sz val="11"/>
        <color rgb="FF000000"/>
        <rFont val="Times New Roman"/>
        <charset val="134"/>
      </rPr>
      <t xml:space="preserve">   </t>
    </r>
    <r>
      <rPr>
        <sz val="11"/>
        <color rgb="FF000000"/>
        <rFont val="楷体"/>
        <charset val="134"/>
      </rPr>
      <t>莉</t>
    </r>
  </si>
  <si>
    <t>201902205148</t>
  </si>
  <si>
    <r>
      <rPr>
        <sz val="11"/>
        <color rgb="FF000000"/>
        <rFont val="楷体"/>
        <charset val="134"/>
      </rPr>
      <t>防疫志愿活动，太原创城志愿活动</t>
    </r>
  </si>
  <si>
    <r>
      <rPr>
        <sz val="11"/>
        <color rgb="FF000000"/>
        <rFont val="楷体"/>
        <charset val="134"/>
      </rPr>
      <t>郭浩玥</t>
    </r>
  </si>
  <si>
    <t>201902201113</t>
  </si>
  <si>
    <r>
      <rPr>
        <sz val="11"/>
        <color rgb="FF000000"/>
        <rFont val="楷体"/>
        <charset val="134"/>
      </rPr>
      <t>餐厅防疫志愿活动</t>
    </r>
    <r>
      <rPr>
        <sz val="11"/>
        <color rgb="FF000000"/>
        <rFont val="Times New Roman"/>
        <charset val="134"/>
      </rPr>
      <t xml:space="preserve"> </t>
    </r>
    <r>
      <rPr>
        <sz val="11"/>
        <color rgb="FF000000"/>
        <rFont val="楷体"/>
        <charset val="134"/>
      </rPr>
      <t>线上观众录制</t>
    </r>
  </si>
  <si>
    <r>
      <rPr>
        <sz val="11"/>
        <color rgb="FF000000"/>
        <rFont val="楷体"/>
        <charset val="134"/>
      </rPr>
      <t>贾子葶</t>
    </r>
  </si>
  <si>
    <t>201902205114</t>
  </si>
  <si>
    <r>
      <rPr>
        <sz val="11"/>
        <color rgb="FF000000"/>
        <rFont val="楷体"/>
        <charset val="134"/>
      </rPr>
      <t>防艾志愿活动，抗击疫情志愿服务</t>
    </r>
  </si>
  <si>
    <r>
      <rPr>
        <sz val="11"/>
        <color rgb="FF000000"/>
        <rFont val="楷体"/>
        <charset val="134"/>
      </rPr>
      <t>史飘雨</t>
    </r>
  </si>
  <si>
    <t>201802201035</t>
  </si>
  <si>
    <r>
      <rPr>
        <sz val="11"/>
        <color rgb="FF000000"/>
        <rFont val="楷体"/>
        <charset val="134"/>
      </rPr>
      <t>疫情防控；创城志愿活动；疫情防控</t>
    </r>
  </si>
  <si>
    <r>
      <rPr>
        <sz val="11"/>
        <color rgb="FF000000"/>
        <rFont val="楷体"/>
        <charset val="134"/>
      </rPr>
      <t>赵子怡</t>
    </r>
  </si>
  <si>
    <t>20200220501045</t>
  </si>
  <si>
    <r>
      <rPr>
        <sz val="11"/>
        <color rgb="FF000000"/>
        <rFont val="楷体"/>
        <charset val="134"/>
      </rPr>
      <t>餐厅志愿活动</t>
    </r>
    <r>
      <rPr>
        <sz val="11"/>
        <color rgb="FF000000"/>
        <rFont val="Times New Roman"/>
        <charset val="134"/>
      </rPr>
      <t xml:space="preserve"> </t>
    </r>
    <r>
      <rPr>
        <sz val="11"/>
        <color rgb="FF000000"/>
        <rFont val="楷体"/>
        <charset val="134"/>
      </rPr>
      <t>善行</t>
    </r>
    <r>
      <rPr>
        <sz val="11"/>
        <color rgb="FF000000"/>
        <rFont val="Times New Roman"/>
        <charset val="134"/>
      </rPr>
      <t>100</t>
    </r>
    <r>
      <rPr>
        <sz val="11"/>
        <color rgb="FF000000"/>
        <rFont val="楷体"/>
        <charset val="134"/>
      </rPr>
      <t>街头劝募</t>
    </r>
  </si>
  <si>
    <r>
      <rPr>
        <sz val="11"/>
        <color rgb="FF000000"/>
        <rFont val="楷体"/>
        <charset val="134"/>
      </rPr>
      <t>张</t>
    </r>
    <r>
      <rPr>
        <sz val="11"/>
        <color rgb="FF000000"/>
        <rFont val="Times New Roman"/>
        <charset val="134"/>
      </rPr>
      <t xml:space="preserve">   </t>
    </r>
    <r>
      <rPr>
        <sz val="11"/>
        <color rgb="FF000000"/>
        <rFont val="楷体"/>
        <charset val="134"/>
      </rPr>
      <t>清</t>
    </r>
  </si>
  <si>
    <t>201902205154</t>
  </si>
  <si>
    <r>
      <rPr>
        <sz val="11"/>
        <color rgb="FF000000"/>
        <rFont val="楷体"/>
        <charset val="134"/>
      </rPr>
      <t>创城志愿活动，寒假疫情防控志愿活动</t>
    </r>
  </si>
  <si>
    <r>
      <rPr>
        <sz val="11"/>
        <color rgb="FF000000"/>
        <rFont val="楷体"/>
        <charset val="134"/>
      </rPr>
      <t>王圣鑫</t>
    </r>
  </si>
  <si>
    <t>201902205134</t>
  </si>
  <si>
    <r>
      <rPr>
        <sz val="11"/>
        <color rgb="FF000000"/>
        <rFont val="楷体"/>
        <charset val="134"/>
      </rPr>
      <t>疫情防控志愿活动</t>
    </r>
    <r>
      <rPr>
        <sz val="11"/>
        <color rgb="FF000000"/>
        <rFont val="Times New Roman"/>
        <charset val="134"/>
      </rPr>
      <t xml:space="preserve">  </t>
    </r>
    <r>
      <rPr>
        <sz val="11"/>
        <color rgb="FF000000"/>
        <rFont val="楷体"/>
        <charset val="134"/>
      </rPr>
      <t>太原市创城活动</t>
    </r>
  </si>
  <si>
    <r>
      <rPr>
        <sz val="11"/>
        <color rgb="FF000000"/>
        <rFont val="楷体"/>
        <charset val="134"/>
      </rPr>
      <t>杨嘉锡</t>
    </r>
  </si>
  <si>
    <t>20200220601012</t>
  </si>
  <si>
    <r>
      <rPr>
        <sz val="11"/>
        <color rgb="FF000000"/>
        <rFont val="Times New Roman"/>
        <charset val="134"/>
      </rPr>
      <t>2021</t>
    </r>
    <r>
      <rPr>
        <sz val="11"/>
        <color rgb="FF000000"/>
        <rFont val="楷体"/>
        <charset val="134"/>
      </rPr>
      <t>年疫情防疫政务大厅志愿活动</t>
    </r>
  </si>
  <si>
    <r>
      <rPr>
        <sz val="11"/>
        <color rgb="FF000000"/>
        <rFont val="楷体"/>
        <charset val="134"/>
      </rPr>
      <t>张</t>
    </r>
    <r>
      <rPr>
        <sz val="11"/>
        <color rgb="FF000000"/>
        <rFont val="Times New Roman"/>
        <charset val="134"/>
      </rPr>
      <t xml:space="preserve">   </t>
    </r>
    <r>
      <rPr>
        <sz val="11"/>
        <color rgb="FF000000"/>
        <rFont val="楷体"/>
        <charset val="134"/>
      </rPr>
      <t>鑫</t>
    </r>
  </si>
  <si>
    <t>201802201055</t>
  </si>
  <si>
    <r>
      <rPr>
        <sz val="11"/>
        <color rgb="FF000000"/>
        <rFont val="楷体"/>
        <charset val="134"/>
      </rPr>
      <t>洁莲社区平安巡防，洁莲社区垃圾分类</t>
    </r>
  </si>
  <si>
    <r>
      <rPr>
        <sz val="11"/>
        <color rgb="FF000000"/>
        <rFont val="楷体"/>
        <charset val="134"/>
      </rPr>
      <t>袁思淼</t>
    </r>
  </si>
  <si>
    <t>201902201152</t>
  </si>
  <si>
    <r>
      <rPr>
        <sz val="11"/>
        <color rgb="FF000000"/>
        <rFont val="楷体"/>
        <charset val="134"/>
      </rPr>
      <t>餐厅防疫志愿活动，善行</t>
    </r>
    <r>
      <rPr>
        <sz val="11"/>
        <color rgb="FF000000"/>
        <rFont val="Times New Roman"/>
        <charset val="134"/>
      </rPr>
      <t>100</t>
    </r>
    <r>
      <rPr>
        <sz val="11"/>
        <color rgb="FF000000"/>
        <rFont val="楷体"/>
        <charset val="134"/>
      </rPr>
      <t>志愿活动</t>
    </r>
  </si>
  <si>
    <r>
      <rPr>
        <sz val="11"/>
        <color rgb="FF000000"/>
        <rFont val="楷体"/>
        <charset val="134"/>
      </rPr>
      <t>钟城轩</t>
    </r>
  </si>
  <si>
    <t>20200220601050</t>
  </si>
  <si>
    <r>
      <rPr>
        <sz val="11"/>
        <color rgb="FF000000"/>
        <rFont val="楷体"/>
        <charset val="134"/>
      </rPr>
      <t>山西大学生命科学学院防艾志愿活动活动</t>
    </r>
  </si>
  <si>
    <r>
      <rPr>
        <sz val="11"/>
        <color rgb="FF000000"/>
        <rFont val="楷体"/>
        <charset val="134"/>
      </rPr>
      <t>姬梦婷</t>
    </r>
  </si>
  <si>
    <t>201902206113</t>
  </si>
  <si>
    <r>
      <rPr>
        <sz val="11"/>
        <color rgb="FF000000"/>
        <rFont val="楷体"/>
        <charset val="134"/>
      </rPr>
      <t>寒假疫情防控志愿活动，餐厅防疫志愿活动</t>
    </r>
  </si>
  <si>
    <r>
      <rPr>
        <sz val="11"/>
        <color rgb="FF000000"/>
        <rFont val="楷体"/>
        <charset val="134"/>
      </rPr>
      <t>段芝柔</t>
    </r>
  </si>
  <si>
    <t>201902201108</t>
  </si>
  <si>
    <r>
      <rPr>
        <sz val="11"/>
        <color rgb="FF000000"/>
        <rFont val="楷体"/>
        <charset val="134"/>
      </rPr>
      <t>寒假社区防疫志愿活动、棉花公社志愿活动</t>
    </r>
  </si>
  <si>
    <r>
      <rPr>
        <sz val="11"/>
        <color rgb="FF000000"/>
        <rFont val="楷体"/>
        <charset val="134"/>
      </rPr>
      <t>王锡婷</t>
    </r>
  </si>
  <si>
    <t>201802201040</t>
  </si>
  <si>
    <r>
      <rPr>
        <sz val="11"/>
        <color rgb="FF000000"/>
        <rFont val="楷体"/>
        <charset val="134"/>
      </rPr>
      <t>抗击疫情志愿服务、山西大学北家属院活动</t>
    </r>
  </si>
  <si>
    <r>
      <rPr>
        <sz val="11"/>
        <color rgb="FF000000"/>
        <rFont val="楷体"/>
        <charset val="134"/>
      </rPr>
      <t>邢智谋</t>
    </r>
  </si>
  <si>
    <t>201902205140</t>
  </si>
  <si>
    <r>
      <rPr>
        <sz val="11"/>
        <color rgb="FF000000"/>
        <rFont val="楷体"/>
        <charset val="134"/>
      </rPr>
      <t>疫情防控志愿活动，创城志愿活动，光盘行动</t>
    </r>
  </si>
  <si>
    <r>
      <rPr>
        <sz val="11"/>
        <color rgb="FF000000"/>
        <rFont val="楷体"/>
        <charset val="134"/>
      </rPr>
      <t>马</t>
    </r>
    <r>
      <rPr>
        <sz val="11"/>
        <color rgb="FF000000"/>
        <rFont val="Times New Roman"/>
        <charset val="134"/>
      </rPr>
      <t xml:space="preserve">   </t>
    </r>
    <r>
      <rPr>
        <sz val="11"/>
        <color rgb="FF000000"/>
        <rFont val="楷体"/>
        <charset val="134"/>
      </rPr>
      <t>涛</t>
    </r>
  </si>
  <si>
    <t>201802201031</t>
  </si>
  <si>
    <r>
      <rPr>
        <sz val="11"/>
        <color rgb="FF000000"/>
        <rFont val="楷体"/>
        <charset val="134"/>
      </rPr>
      <t>南刁村防疫志愿服务、防艾校内宣传（文瀛）</t>
    </r>
  </si>
  <si>
    <r>
      <rPr>
        <sz val="11"/>
        <color rgb="FF000000"/>
        <rFont val="楷体"/>
        <charset val="134"/>
      </rPr>
      <t>刘逸飞</t>
    </r>
  </si>
  <si>
    <t>201902206123</t>
  </si>
  <si>
    <r>
      <rPr>
        <sz val="11"/>
        <color rgb="FF000000"/>
        <rFont val="楷体"/>
        <charset val="134"/>
      </rPr>
      <t>餐厅防疫志愿活动，万和社区青年志愿活动活动</t>
    </r>
  </si>
  <si>
    <r>
      <rPr>
        <sz val="11"/>
        <color rgb="FF000000"/>
        <rFont val="楷体"/>
        <charset val="134"/>
      </rPr>
      <t>康</t>
    </r>
    <r>
      <rPr>
        <sz val="11"/>
        <color rgb="FF000000"/>
        <rFont val="Times New Roman"/>
        <charset val="134"/>
      </rPr>
      <t xml:space="preserve">   </t>
    </r>
    <r>
      <rPr>
        <sz val="11"/>
        <color rgb="FF000000"/>
        <rFont val="楷体"/>
        <charset val="134"/>
      </rPr>
      <t>璇</t>
    </r>
  </si>
  <si>
    <t>201802201018</t>
  </si>
  <si>
    <r>
      <rPr>
        <sz val="11"/>
        <color rgb="FF000000"/>
        <rFont val="楷体"/>
        <charset val="134"/>
      </rPr>
      <t>云州区文秘志愿活动、创城活动、二青会志愿活动</t>
    </r>
  </si>
  <si>
    <r>
      <rPr>
        <sz val="11"/>
        <color rgb="FF000000"/>
        <rFont val="楷体"/>
        <charset val="134"/>
      </rPr>
      <t>马亦非</t>
    </r>
  </si>
  <si>
    <t>201802201032</t>
  </si>
  <si>
    <r>
      <rPr>
        <sz val="11"/>
        <color rgb="FF000000"/>
        <rFont val="Times New Roman"/>
        <charset val="134"/>
      </rPr>
      <t>“</t>
    </r>
    <r>
      <rPr>
        <sz val="11"/>
        <color rgb="FF000000"/>
        <rFont val="楷体"/>
        <charset val="134"/>
      </rPr>
      <t>返家乡</t>
    </r>
    <r>
      <rPr>
        <sz val="11"/>
        <color rgb="FF000000"/>
        <rFont val="Times New Roman"/>
        <charset val="134"/>
      </rPr>
      <t>”-</t>
    </r>
    <r>
      <rPr>
        <sz val="11"/>
        <color rgb="FF000000"/>
        <rFont val="楷体"/>
        <charset val="134"/>
      </rPr>
      <t>宁德籍大学生兼职基层岗位志愿活动</t>
    </r>
  </si>
  <si>
    <r>
      <rPr>
        <sz val="11"/>
        <color rgb="FF000000"/>
        <rFont val="楷体"/>
        <charset val="134"/>
      </rPr>
      <t>黄</t>
    </r>
    <r>
      <rPr>
        <sz val="11"/>
        <color rgb="FF000000"/>
        <rFont val="Times New Roman"/>
        <charset val="134"/>
      </rPr>
      <t xml:space="preserve">   </t>
    </r>
    <r>
      <rPr>
        <sz val="11"/>
        <color rgb="FF000000"/>
        <rFont val="楷体"/>
        <charset val="134"/>
      </rPr>
      <t>豆</t>
    </r>
  </si>
  <si>
    <t>201802201017</t>
  </si>
  <si>
    <r>
      <rPr>
        <sz val="11"/>
        <color rgb="FF000000"/>
        <rFont val="楷体"/>
        <charset val="134"/>
      </rPr>
      <t>山西大学刷树志愿活动，</t>
    </r>
    <r>
      <rPr>
        <sz val="11"/>
        <color rgb="FF000000"/>
        <rFont val="Times New Roman"/>
        <charset val="134"/>
      </rPr>
      <t>2020</t>
    </r>
    <r>
      <rPr>
        <sz val="11"/>
        <color rgb="FF000000"/>
        <rFont val="楷体"/>
        <charset val="134"/>
      </rPr>
      <t>太原南站志愿活动</t>
    </r>
  </si>
  <si>
    <r>
      <rPr>
        <sz val="11"/>
        <color rgb="FF000000"/>
        <rFont val="楷体"/>
        <charset val="134"/>
      </rPr>
      <t>高晓灿</t>
    </r>
  </si>
  <si>
    <t>20200220101003</t>
  </si>
  <si>
    <r>
      <rPr>
        <sz val="11"/>
        <color rgb="FF000000"/>
        <rFont val="楷体"/>
        <charset val="134"/>
      </rPr>
      <t>第六次线上一对一辅导志愿活动，元宵节猜灯谜活动</t>
    </r>
  </si>
  <si>
    <r>
      <rPr>
        <sz val="11"/>
        <color rgb="FF000000"/>
        <rFont val="楷体"/>
        <charset val="134"/>
      </rPr>
      <t>贾鑫男</t>
    </r>
  </si>
  <si>
    <t>201902201124</t>
  </si>
  <si>
    <r>
      <rPr>
        <sz val="11"/>
        <color rgb="FF000000"/>
        <rFont val="楷体"/>
        <charset val="134"/>
      </rPr>
      <t>寒假疫情防控社区志愿活动，＂美化校园、你我同行＂</t>
    </r>
  </si>
  <si>
    <r>
      <rPr>
        <sz val="11"/>
        <color rgb="FF000000"/>
        <rFont val="楷体"/>
        <charset val="134"/>
      </rPr>
      <t>王浩哲</t>
    </r>
  </si>
  <si>
    <t>201902201139</t>
  </si>
  <si>
    <r>
      <rPr>
        <sz val="11"/>
        <color rgb="FF000000"/>
        <rFont val="Times New Roman"/>
        <charset val="134"/>
      </rPr>
      <t>“</t>
    </r>
    <r>
      <rPr>
        <sz val="11"/>
        <color rgb="FF000000"/>
        <rFont val="楷体"/>
        <charset val="134"/>
      </rPr>
      <t>防疫抗议，从我做起</t>
    </r>
    <r>
      <rPr>
        <sz val="11"/>
        <color rgb="FF000000"/>
        <rFont val="Times New Roman"/>
        <charset val="134"/>
      </rPr>
      <t>”</t>
    </r>
    <r>
      <rPr>
        <sz val="11"/>
        <color rgb="FF000000"/>
        <rFont val="楷体"/>
        <charset val="134"/>
      </rPr>
      <t>青年大学生志愿活动防疫活动</t>
    </r>
  </si>
  <si>
    <r>
      <rPr>
        <sz val="11"/>
        <color rgb="FF000000"/>
        <rFont val="楷体"/>
        <charset val="134"/>
      </rPr>
      <t>成欣慧</t>
    </r>
  </si>
  <si>
    <t>201802201005</t>
  </si>
  <si>
    <r>
      <rPr>
        <sz val="11"/>
        <color rgb="FF000000"/>
        <rFont val="楷体"/>
        <charset val="134"/>
      </rPr>
      <t>二青会志愿活动；</t>
    </r>
    <r>
      <rPr>
        <sz val="11"/>
        <color rgb="FF000000"/>
        <rFont val="Times New Roman"/>
        <charset val="134"/>
      </rPr>
      <t>2020</t>
    </r>
    <r>
      <rPr>
        <sz val="11"/>
        <color rgb="FF000000"/>
        <rFont val="楷体"/>
        <charset val="134"/>
      </rPr>
      <t>太原南站志愿活动；创城活动</t>
    </r>
  </si>
  <si>
    <r>
      <rPr>
        <sz val="11"/>
        <color rgb="FF000000"/>
        <rFont val="楷体"/>
        <charset val="134"/>
      </rPr>
      <t>李茹欣</t>
    </r>
  </si>
  <si>
    <t>201902201126</t>
  </si>
  <si>
    <r>
      <rPr>
        <sz val="11"/>
        <color rgb="FF000000"/>
        <rFont val="Times New Roman"/>
        <charset val="134"/>
      </rPr>
      <t>“</t>
    </r>
    <r>
      <rPr>
        <sz val="11"/>
        <color rgb="FF000000"/>
        <rFont val="楷体"/>
        <charset val="134"/>
      </rPr>
      <t>美化校园，你我同行</t>
    </r>
    <r>
      <rPr>
        <sz val="11"/>
        <color rgb="FF000000"/>
        <rFont val="Times New Roman"/>
        <charset val="134"/>
      </rPr>
      <t xml:space="preserve">”   </t>
    </r>
    <r>
      <rPr>
        <sz val="11"/>
        <color rgb="FF000000"/>
        <rFont val="楷体"/>
        <charset val="134"/>
      </rPr>
      <t>蓝天救援队消杀活动</t>
    </r>
    <r>
      <rPr>
        <sz val="11"/>
        <color rgb="FF000000"/>
        <rFont val="Times New Roman"/>
        <charset val="134"/>
      </rPr>
      <t xml:space="preserve">  </t>
    </r>
  </si>
  <si>
    <r>
      <rPr>
        <sz val="11"/>
        <color rgb="FF000000"/>
        <rFont val="楷体"/>
        <charset val="134"/>
      </rPr>
      <t>赵嘉媛</t>
    </r>
  </si>
  <si>
    <t>201802201057</t>
  </si>
  <si>
    <r>
      <rPr>
        <sz val="11"/>
        <color rgb="FF000000"/>
        <rFont val="楷体"/>
        <charset val="134"/>
      </rPr>
      <t>第六次线上支教；寒假防疫志愿活动；云州区暑期志愿活动</t>
    </r>
  </si>
  <si>
    <r>
      <rPr>
        <sz val="11"/>
        <color rgb="FF000000"/>
        <rFont val="楷体"/>
        <charset val="134"/>
      </rPr>
      <t>王婧蕾</t>
    </r>
  </si>
  <si>
    <t>201902206142</t>
  </si>
  <si>
    <r>
      <rPr>
        <sz val="11"/>
        <color rgb="FF000000"/>
        <rFont val="楷体"/>
        <charset val="134"/>
      </rPr>
      <t>餐厅志愿活动，防艾志愿活动，第六次线上一对一辅导志愿活动</t>
    </r>
  </si>
  <si>
    <r>
      <rPr>
        <sz val="11"/>
        <rFont val="楷体"/>
        <charset val="134"/>
      </rPr>
      <t>孟慧慧</t>
    </r>
  </si>
  <si>
    <t>201802201033</t>
  </si>
  <si>
    <r>
      <rPr>
        <sz val="11"/>
        <rFont val="楷体"/>
        <charset val="134"/>
      </rPr>
      <t>交城县</t>
    </r>
    <r>
      <rPr>
        <sz val="11"/>
        <rFont val="Times New Roman"/>
        <charset val="134"/>
      </rPr>
      <t>“</t>
    </r>
    <r>
      <rPr>
        <sz val="11"/>
        <rFont val="楷体"/>
        <charset val="134"/>
      </rPr>
      <t>青春志愿行</t>
    </r>
    <r>
      <rPr>
        <sz val="11"/>
        <rFont val="Times New Roman"/>
        <charset val="134"/>
      </rPr>
      <t>”</t>
    </r>
    <r>
      <rPr>
        <sz val="11"/>
        <rFont val="楷体"/>
        <charset val="134"/>
      </rPr>
      <t>活动，</t>
    </r>
    <r>
      <rPr>
        <sz val="11"/>
        <rFont val="Times New Roman"/>
        <charset val="134"/>
      </rPr>
      <t>“</t>
    </r>
    <r>
      <rPr>
        <sz val="11"/>
        <rFont val="楷体"/>
        <charset val="134"/>
      </rPr>
      <t>美化校园，你我同行</t>
    </r>
    <r>
      <rPr>
        <sz val="11"/>
        <rFont val="Times New Roman"/>
        <charset val="134"/>
      </rPr>
      <t>”</t>
    </r>
    <r>
      <rPr>
        <sz val="11"/>
        <rFont val="楷体"/>
        <charset val="134"/>
      </rPr>
      <t>志愿活动</t>
    </r>
  </si>
  <si>
    <r>
      <rPr>
        <sz val="11"/>
        <color rgb="FF000000"/>
        <rFont val="楷体"/>
        <charset val="134"/>
      </rPr>
      <t>裴崇超</t>
    </r>
  </si>
  <si>
    <t>201802201034</t>
  </si>
  <si>
    <r>
      <rPr>
        <sz val="11"/>
        <color rgb="FF000000"/>
        <rFont val="楷体"/>
        <charset val="134"/>
      </rPr>
      <t>离石区圆梦工程志愿活动，创新创业大赛志愿活动，防诈骗宣传志愿活动</t>
    </r>
  </si>
  <si>
    <r>
      <rPr>
        <sz val="11"/>
        <color rgb="FF000000"/>
        <rFont val="楷体"/>
        <charset val="134"/>
      </rPr>
      <t>赫青青</t>
    </r>
  </si>
  <si>
    <t>201902201118</t>
  </si>
  <si>
    <r>
      <rPr>
        <sz val="11"/>
        <color rgb="FF000000"/>
        <rFont val="楷体"/>
        <charset val="134"/>
      </rPr>
      <t>善行</t>
    </r>
    <r>
      <rPr>
        <sz val="11"/>
        <color rgb="FF000000"/>
        <rFont val="Times New Roman"/>
        <charset val="134"/>
      </rPr>
      <t>100</t>
    </r>
    <r>
      <rPr>
        <sz val="11"/>
        <color rgb="FF000000"/>
        <rFont val="楷体"/>
        <charset val="134"/>
      </rPr>
      <t>志愿活动、山西大学善行</t>
    </r>
    <r>
      <rPr>
        <sz val="11"/>
        <color rgb="FF000000"/>
        <rFont val="Times New Roman"/>
        <charset val="134"/>
      </rPr>
      <t>100-</t>
    </r>
    <r>
      <rPr>
        <sz val="11"/>
        <color rgb="FF000000"/>
        <rFont val="楷体"/>
        <charset val="134"/>
      </rPr>
      <t>义卖活动，餐厅防疫志愿活动</t>
    </r>
  </si>
  <si>
    <r>
      <rPr>
        <sz val="11"/>
        <color rgb="FF000000"/>
        <rFont val="楷体"/>
        <charset val="134"/>
      </rPr>
      <t>王啸林</t>
    </r>
  </si>
  <si>
    <t>201902205135</t>
  </si>
  <si>
    <r>
      <rPr>
        <sz val="11"/>
        <color rgb="FF000000"/>
        <rFont val="Times New Roman"/>
        <charset val="134"/>
      </rPr>
      <t>“</t>
    </r>
    <r>
      <rPr>
        <sz val="11"/>
        <color rgb="FF000000"/>
        <rFont val="楷体"/>
        <charset val="134"/>
      </rPr>
      <t>青春护航</t>
    </r>
    <r>
      <rPr>
        <sz val="11"/>
        <color rgb="FF000000"/>
        <rFont val="Times New Roman"/>
        <charset val="134"/>
      </rPr>
      <t xml:space="preserve"> </t>
    </r>
    <r>
      <rPr>
        <sz val="11"/>
        <color rgb="FF000000"/>
        <rFont val="楷体"/>
        <charset val="134"/>
      </rPr>
      <t>温暖同行</t>
    </r>
    <r>
      <rPr>
        <sz val="11"/>
        <color rgb="FF000000"/>
        <rFont val="Times New Roman"/>
        <charset val="134"/>
      </rPr>
      <t>”</t>
    </r>
    <r>
      <rPr>
        <sz val="11"/>
        <color rgb="FF000000"/>
        <rFont val="楷体"/>
        <charset val="134"/>
      </rPr>
      <t>河东区孤贫儿童心理辅导服务团活动走进九曲街道</t>
    </r>
  </si>
  <si>
    <r>
      <rPr>
        <sz val="11"/>
        <color rgb="FF000000"/>
        <rFont val="楷体"/>
        <charset val="134"/>
      </rPr>
      <t>伍泓霏</t>
    </r>
  </si>
  <si>
    <t>201802201045</t>
  </si>
  <si>
    <r>
      <rPr>
        <sz val="11"/>
        <rFont val="楷体"/>
        <charset val="134"/>
      </rPr>
      <t>寒假防疫志愿活动、辅助孤独症儿童进行康复训练、山西大学北家属院活动</t>
    </r>
  </si>
  <si>
    <r>
      <rPr>
        <sz val="11"/>
        <color rgb="FF000000"/>
        <rFont val="楷体"/>
        <charset val="134"/>
      </rPr>
      <t>任惠莉</t>
    </r>
  </si>
  <si>
    <t>201902205127</t>
  </si>
  <si>
    <r>
      <rPr>
        <sz val="11"/>
        <color rgb="FF000000"/>
        <rFont val="楷体"/>
        <charset val="134"/>
      </rPr>
      <t>第六次线上知教志愿活动，</t>
    </r>
    <r>
      <rPr>
        <sz val="11"/>
        <color rgb="FF000000"/>
        <rFont val="Times New Roman"/>
        <charset val="134"/>
      </rPr>
      <t>2020</t>
    </r>
    <r>
      <rPr>
        <sz val="11"/>
        <color rgb="FF000000"/>
        <rFont val="楷体"/>
        <charset val="134"/>
      </rPr>
      <t>防艾志愿活动，</t>
    </r>
    <r>
      <rPr>
        <sz val="11"/>
        <color rgb="FF000000"/>
        <rFont val="Times New Roman"/>
        <charset val="134"/>
      </rPr>
      <t>2019</t>
    </r>
    <r>
      <rPr>
        <sz val="11"/>
        <color rgb="FF000000"/>
        <rFont val="楷体"/>
        <charset val="134"/>
      </rPr>
      <t>防艾志愿活动，</t>
    </r>
  </si>
  <si>
    <r>
      <rPr>
        <sz val="11"/>
        <color rgb="FF000000"/>
        <rFont val="楷体"/>
        <charset val="134"/>
      </rPr>
      <t>李彦蒙</t>
    </r>
  </si>
  <si>
    <t>201802201022</t>
  </si>
  <si>
    <r>
      <rPr>
        <sz val="11"/>
        <color rgb="FF000000"/>
        <rFont val="楷体"/>
        <charset val="134"/>
      </rPr>
      <t>柴里矿中村疫情防控值班、＂平安滕州、春运战疫</t>
    </r>
    <r>
      <rPr>
        <sz val="11"/>
        <color rgb="FF000000"/>
        <rFont val="Times New Roman"/>
        <charset val="134"/>
      </rPr>
      <t>”</t>
    </r>
    <r>
      <rPr>
        <sz val="11"/>
        <color rgb="FF000000"/>
        <rFont val="楷体"/>
        <charset val="134"/>
      </rPr>
      <t>、＂远阳计划－公益助农</t>
    </r>
    <r>
      <rPr>
        <sz val="11"/>
        <color rgb="FF000000"/>
        <rFont val="Times New Roman"/>
        <charset val="134"/>
      </rPr>
      <t>…</t>
    </r>
  </si>
  <si>
    <r>
      <rPr>
        <sz val="11"/>
        <color rgb="FF000000"/>
        <rFont val="楷体"/>
        <charset val="134"/>
      </rPr>
      <t>董越</t>
    </r>
  </si>
  <si>
    <t>201902201107</t>
  </si>
  <si>
    <r>
      <rPr>
        <sz val="11"/>
        <color rgb="FF000000"/>
        <rFont val="楷体"/>
        <charset val="134"/>
      </rPr>
      <t>社区疫情防控</t>
    </r>
    <r>
      <rPr>
        <sz val="11"/>
        <color rgb="FF000000"/>
        <rFont val="Times New Roman"/>
        <charset val="134"/>
      </rPr>
      <t xml:space="preserve"> </t>
    </r>
    <r>
      <rPr>
        <sz val="11"/>
        <color rgb="FF000000"/>
        <rFont val="楷体"/>
        <charset val="134"/>
      </rPr>
      <t>报社疫情志愿活动</t>
    </r>
    <r>
      <rPr>
        <sz val="11"/>
        <color rgb="FF000000"/>
        <rFont val="Times New Roman"/>
        <charset val="134"/>
      </rPr>
      <t xml:space="preserve">  </t>
    </r>
    <r>
      <rPr>
        <sz val="11"/>
        <color rgb="FF000000"/>
        <rFont val="楷体"/>
        <charset val="134"/>
      </rPr>
      <t>餐厅志愿活动</t>
    </r>
    <r>
      <rPr>
        <sz val="11"/>
        <color rgb="FF000000"/>
        <rFont val="Times New Roman"/>
        <charset val="134"/>
      </rPr>
      <t xml:space="preserve"> </t>
    </r>
    <r>
      <rPr>
        <sz val="11"/>
        <color rgb="FF000000"/>
        <rFont val="楷体"/>
        <charset val="134"/>
      </rPr>
      <t>善行</t>
    </r>
    <r>
      <rPr>
        <sz val="11"/>
        <color rgb="FF000000"/>
        <rFont val="Times New Roman"/>
        <charset val="134"/>
      </rPr>
      <t>100</t>
    </r>
    <r>
      <rPr>
        <sz val="11"/>
        <color rgb="FF000000"/>
        <rFont val="楷体"/>
        <charset val="134"/>
      </rPr>
      <t>劝募</t>
    </r>
    <r>
      <rPr>
        <sz val="11"/>
        <color rgb="FF000000"/>
        <rFont val="Times New Roman"/>
        <charset val="134"/>
      </rPr>
      <t xml:space="preserve"> </t>
    </r>
    <r>
      <rPr>
        <sz val="11"/>
        <color rgb="FF000000"/>
        <rFont val="楷体"/>
        <charset val="134"/>
      </rPr>
      <t>暖冬行动</t>
    </r>
  </si>
  <si>
    <r>
      <rPr>
        <sz val="11"/>
        <color rgb="FF000000"/>
        <rFont val="楷体"/>
        <charset val="134"/>
      </rPr>
      <t>岳沛霖</t>
    </r>
  </si>
  <si>
    <t>201802201052</t>
  </si>
  <si>
    <r>
      <rPr>
        <sz val="11"/>
        <color rgb="FF000000"/>
        <rFont val="楷体"/>
        <charset val="134"/>
      </rPr>
      <t>济图志愿文化机动组</t>
    </r>
    <r>
      <rPr>
        <sz val="11"/>
        <color rgb="FF000000"/>
        <rFont val="Times New Roman"/>
        <charset val="134"/>
      </rPr>
      <t xml:space="preserve">  “</t>
    </r>
    <r>
      <rPr>
        <sz val="11"/>
        <color rgb="FF000000"/>
        <rFont val="楷体"/>
        <charset val="134"/>
      </rPr>
      <t>美化校园</t>
    </r>
    <r>
      <rPr>
        <sz val="11"/>
        <color rgb="FF000000"/>
        <rFont val="Times New Roman"/>
        <charset val="134"/>
      </rPr>
      <t xml:space="preserve"> </t>
    </r>
    <r>
      <rPr>
        <sz val="11"/>
        <color rgb="FF000000"/>
        <rFont val="楷体"/>
        <charset val="134"/>
      </rPr>
      <t>你我同行</t>
    </r>
    <r>
      <rPr>
        <sz val="11"/>
        <color rgb="FF000000"/>
        <rFont val="Times New Roman"/>
        <charset val="134"/>
      </rPr>
      <t xml:space="preserve">”  </t>
    </r>
    <r>
      <rPr>
        <sz val="11"/>
        <color rgb="FF000000"/>
        <rFont val="楷体"/>
        <charset val="134"/>
      </rPr>
      <t>创城志愿活动</t>
    </r>
    <r>
      <rPr>
        <sz val="11"/>
        <color rgb="FF000000"/>
        <rFont val="Times New Roman"/>
        <charset val="134"/>
      </rPr>
      <t xml:space="preserve">  </t>
    </r>
    <r>
      <rPr>
        <sz val="11"/>
        <color rgb="FF000000"/>
        <rFont val="楷体"/>
        <charset val="134"/>
      </rPr>
      <t>校园路面清洁</t>
    </r>
  </si>
  <si>
    <r>
      <rPr>
        <sz val="11"/>
        <color rgb="FF000000"/>
        <rFont val="楷体"/>
        <charset val="134"/>
      </rPr>
      <t>陈叶超</t>
    </r>
  </si>
  <si>
    <t>201902201104</t>
  </si>
  <si>
    <r>
      <rPr>
        <sz val="11"/>
        <color rgb="FF000000"/>
        <rFont val="楷体"/>
        <charset val="134"/>
      </rPr>
      <t>餐厅志愿活动</t>
    </r>
    <r>
      <rPr>
        <sz val="11"/>
        <color rgb="FF000000"/>
        <rFont val="Times New Roman"/>
        <charset val="134"/>
      </rPr>
      <t xml:space="preserve">  </t>
    </r>
    <r>
      <rPr>
        <sz val="11"/>
        <color rgb="FF000000"/>
        <rFont val="楷体"/>
        <charset val="134"/>
      </rPr>
      <t>防艾志愿活动</t>
    </r>
    <r>
      <rPr>
        <sz val="11"/>
        <color rgb="FF000000"/>
        <rFont val="Times New Roman"/>
        <charset val="134"/>
      </rPr>
      <t xml:space="preserve">  “</t>
    </r>
    <r>
      <rPr>
        <sz val="11"/>
        <color rgb="FF000000"/>
        <rFont val="楷体"/>
        <charset val="134"/>
      </rPr>
      <t>为奉献活动奉献</t>
    </r>
    <r>
      <rPr>
        <sz val="11"/>
        <color rgb="FF000000"/>
        <rFont val="Times New Roman"/>
        <charset val="134"/>
      </rPr>
      <t xml:space="preserve">”  </t>
    </r>
    <r>
      <rPr>
        <sz val="11"/>
        <color rgb="FF000000"/>
        <rFont val="楷体"/>
        <charset val="134"/>
      </rPr>
      <t>寒假医院疫情防控志愿活动</t>
    </r>
  </si>
  <si>
    <r>
      <rPr>
        <sz val="11"/>
        <color rgb="FF000000"/>
        <rFont val="楷体"/>
        <charset val="134"/>
      </rPr>
      <t>陈姝帆</t>
    </r>
  </si>
  <si>
    <t>201902201105</t>
  </si>
  <si>
    <r>
      <rPr>
        <sz val="11"/>
        <color rgb="FF000000"/>
        <rFont val="楷体"/>
        <charset val="134"/>
      </rPr>
      <t>疫情防控社区志愿活动；红丝带学校志愿活动；传统文化协会志愿活动；融媒体中心志愿活动</t>
    </r>
  </si>
  <si>
    <r>
      <rPr>
        <sz val="11"/>
        <color rgb="FF000000"/>
        <rFont val="楷体"/>
        <charset val="134"/>
      </rPr>
      <t>李</t>
    </r>
    <r>
      <rPr>
        <sz val="11"/>
        <color rgb="FF000000"/>
        <rFont val="Times New Roman"/>
        <charset val="134"/>
      </rPr>
      <t xml:space="preserve">  </t>
    </r>
    <r>
      <rPr>
        <sz val="11"/>
        <color rgb="FF000000"/>
        <rFont val="楷体"/>
        <charset val="134"/>
      </rPr>
      <t>林</t>
    </r>
  </si>
  <si>
    <t>201802065704</t>
  </si>
  <si>
    <r>
      <rPr>
        <sz val="11"/>
        <color rgb="FF000000"/>
        <rFont val="楷体"/>
        <charset val="134"/>
      </rPr>
      <t>山西大学创城志愿服务活动，美化校园活动，四川省巴中市南江县齐家湾村防疫志愿服务活动。</t>
    </r>
  </si>
  <si>
    <r>
      <rPr>
        <sz val="11"/>
        <color rgb="FF000000"/>
        <rFont val="楷体"/>
        <charset val="134"/>
      </rPr>
      <t>李云龙</t>
    </r>
  </si>
  <si>
    <t>201802201024</t>
  </si>
  <si>
    <r>
      <rPr>
        <sz val="11"/>
        <color rgb="FF000000"/>
        <rFont val="楷体"/>
        <charset val="134"/>
      </rPr>
      <t>防疫志愿活动，</t>
    </r>
    <r>
      <rPr>
        <sz val="11"/>
        <color rgb="FF000000"/>
        <rFont val="Times New Roman"/>
        <charset val="134"/>
      </rPr>
      <t>2020</t>
    </r>
    <r>
      <rPr>
        <sz val="11"/>
        <color rgb="FF000000"/>
        <rFont val="楷体"/>
        <charset val="134"/>
      </rPr>
      <t>南站春运志愿活动，三清五治志愿活动，二青会火炬传递古交站志愿活动，档案整理，团建志愿服务</t>
    </r>
  </si>
  <si>
    <r>
      <rPr>
        <sz val="11"/>
        <color rgb="FF000000"/>
        <rFont val="楷体"/>
        <charset val="134"/>
      </rPr>
      <t>管蒲堃</t>
    </r>
  </si>
  <si>
    <t>201902201111</t>
  </si>
  <si>
    <r>
      <rPr>
        <sz val="11"/>
        <color rgb="FF000000"/>
        <rFont val="楷体"/>
        <charset val="134"/>
      </rPr>
      <t>餐厅志愿活动，棉花公社志愿活动，善行</t>
    </r>
    <r>
      <rPr>
        <sz val="11"/>
        <color rgb="FF000000"/>
        <rFont val="Times New Roman"/>
        <charset val="134"/>
      </rPr>
      <t>100</t>
    </r>
    <r>
      <rPr>
        <sz val="11"/>
        <color rgb="FF000000"/>
        <rFont val="楷体"/>
        <charset val="134"/>
      </rPr>
      <t>劝募志愿活动，寒假社区疫情防控志愿活动，助力疫情防控志愿活动，助力复工复产志愿活动</t>
    </r>
  </si>
  <si>
    <r>
      <rPr>
        <sz val="11"/>
        <color rgb="FF000000"/>
        <rFont val="楷体"/>
        <charset val="134"/>
      </rPr>
      <t>丛芳媛</t>
    </r>
  </si>
  <si>
    <t>201902201106</t>
  </si>
  <si>
    <r>
      <rPr>
        <sz val="11"/>
        <color rgb="FF000000"/>
        <rFont val="楷体"/>
        <charset val="134"/>
      </rPr>
      <t>疫情防控志愿活动、防艾校园宣传（文瀛）志愿服务活动、善行</t>
    </r>
    <r>
      <rPr>
        <sz val="11"/>
        <color rgb="FF000000"/>
        <rFont val="Times New Roman"/>
        <charset val="134"/>
      </rPr>
      <t>100</t>
    </r>
    <r>
      <rPr>
        <sz val="11"/>
        <color rgb="FF000000"/>
        <rFont val="楷体"/>
        <charset val="134"/>
      </rPr>
      <t>街头劝募志愿服务活动、防艾知识巡讲志愿服务活动、防艾全体志愿活动大会、棉花公社志愿活动</t>
    </r>
  </si>
  <si>
    <r>
      <rPr>
        <sz val="11"/>
        <color rgb="FF000000"/>
        <rFont val="楷体"/>
        <charset val="134"/>
      </rPr>
      <t>司梦宇</t>
    </r>
  </si>
  <si>
    <t>201802201036</t>
  </si>
  <si>
    <r>
      <rPr>
        <sz val="11"/>
        <color rgb="FF000000"/>
        <rFont val="Times New Roman"/>
        <charset val="134"/>
      </rPr>
      <t>2019</t>
    </r>
    <r>
      <rPr>
        <sz val="11"/>
        <color rgb="FF000000"/>
        <rFont val="楷体"/>
        <charset val="134"/>
      </rPr>
      <t>灵石县图书馆学雷锋志愿活动，</t>
    </r>
    <r>
      <rPr>
        <sz val="11"/>
        <color rgb="FF000000"/>
        <rFont val="Times New Roman"/>
        <charset val="134"/>
      </rPr>
      <t>2019</t>
    </r>
    <r>
      <rPr>
        <sz val="11"/>
        <color rgb="FF000000"/>
        <rFont val="楷体"/>
        <charset val="134"/>
      </rPr>
      <t>南站暑运志愿活动，</t>
    </r>
    <r>
      <rPr>
        <sz val="11"/>
        <color rgb="FF000000"/>
        <rFont val="Times New Roman"/>
        <charset val="134"/>
      </rPr>
      <t>2019</t>
    </r>
    <r>
      <rPr>
        <sz val="11"/>
        <color rgb="FF000000"/>
        <rFont val="楷体"/>
        <charset val="134"/>
      </rPr>
      <t>美化校园你我同行，</t>
    </r>
    <r>
      <rPr>
        <sz val="11"/>
        <color rgb="FF000000"/>
        <rFont val="Times New Roman"/>
        <charset val="134"/>
      </rPr>
      <t>2020</t>
    </r>
    <r>
      <rPr>
        <sz val="11"/>
        <color rgb="FF000000"/>
        <rFont val="楷体"/>
        <charset val="134"/>
      </rPr>
      <t>灵石县人民医院疫情防控，</t>
    </r>
    <r>
      <rPr>
        <sz val="11"/>
        <color rgb="FF000000"/>
        <rFont val="Times New Roman"/>
        <charset val="134"/>
      </rPr>
      <t>2020</t>
    </r>
    <r>
      <rPr>
        <sz val="11"/>
        <color rgb="FF000000"/>
        <rFont val="楷体"/>
        <charset val="134"/>
      </rPr>
      <t>创城，</t>
    </r>
    <r>
      <rPr>
        <sz val="11"/>
        <color rgb="FF000000"/>
        <rFont val="Times New Roman"/>
        <charset val="134"/>
      </rPr>
      <t>2021</t>
    </r>
    <r>
      <rPr>
        <sz val="11"/>
        <color rgb="FF000000"/>
        <rFont val="楷体"/>
        <charset val="134"/>
      </rPr>
      <t>社区防疫志愿活动</t>
    </r>
  </si>
  <si>
    <r>
      <rPr>
        <sz val="11"/>
        <color rgb="FF000000"/>
        <rFont val="楷体"/>
        <charset val="134"/>
      </rPr>
      <t>郭佳辰</t>
    </r>
  </si>
  <si>
    <t>201902201114</t>
  </si>
  <si>
    <r>
      <rPr>
        <sz val="11"/>
        <color rgb="FF000000"/>
        <rFont val="楷体"/>
        <charset val="134"/>
      </rPr>
      <t>宜君县</t>
    </r>
    <r>
      <rPr>
        <sz val="11"/>
        <color rgb="FF000000"/>
        <rFont val="Times New Roman"/>
        <charset val="134"/>
      </rPr>
      <t>“</t>
    </r>
    <r>
      <rPr>
        <sz val="11"/>
        <color rgb="FF000000"/>
        <rFont val="楷体"/>
        <charset val="134"/>
      </rPr>
      <t>安全生产月</t>
    </r>
    <r>
      <rPr>
        <sz val="11"/>
        <color rgb="FF000000"/>
        <rFont val="Times New Roman"/>
        <charset val="134"/>
      </rPr>
      <t>”</t>
    </r>
    <r>
      <rPr>
        <sz val="11"/>
        <color rgb="FF000000"/>
        <rFont val="楷体"/>
        <charset val="134"/>
      </rPr>
      <t>志愿活动宣传活动；</t>
    </r>
    <r>
      <rPr>
        <sz val="11"/>
        <color rgb="FF000000"/>
        <rFont val="Times New Roman"/>
        <charset val="134"/>
      </rPr>
      <t>“</t>
    </r>
    <r>
      <rPr>
        <sz val="11"/>
        <color rgb="FF000000"/>
        <rFont val="楷体"/>
        <charset val="134"/>
      </rPr>
      <t>为孤寡老人春节送温暖</t>
    </r>
    <r>
      <rPr>
        <sz val="11"/>
        <color rgb="FF000000"/>
        <rFont val="Times New Roman"/>
        <charset val="134"/>
      </rPr>
      <t>”</t>
    </r>
    <r>
      <rPr>
        <sz val="11"/>
        <color rgb="FF000000"/>
        <rFont val="楷体"/>
        <charset val="134"/>
      </rPr>
      <t>大学生社会志愿活动；</t>
    </r>
    <r>
      <rPr>
        <sz val="11"/>
        <color rgb="FF000000"/>
        <rFont val="Times New Roman"/>
        <charset val="134"/>
      </rPr>
      <t>“2020</t>
    </r>
    <r>
      <rPr>
        <sz val="11"/>
        <color rgb="FF000000"/>
        <rFont val="楷体"/>
        <charset val="134"/>
      </rPr>
      <t>年高考招生政策咨询和农村困难家庭助学贷款政策宣传咨询</t>
    </r>
    <r>
      <rPr>
        <sz val="11"/>
        <color rgb="FF000000"/>
        <rFont val="Times New Roman"/>
        <charset val="134"/>
      </rPr>
      <t>”</t>
    </r>
    <r>
      <rPr>
        <sz val="11"/>
        <color rgb="FF000000"/>
        <rFont val="楷体"/>
        <charset val="134"/>
      </rPr>
      <t>大学生社会志愿活动活动，敬老院志愿活动，活动志愿活动，靓丽星期五</t>
    </r>
  </si>
  <si>
    <t>新闻学院志愿服务时长认定汇总表</t>
  </si>
  <si>
    <t>崔译幻</t>
  </si>
  <si>
    <t>201803201005</t>
  </si>
  <si>
    <t>二青会</t>
  </si>
  <si>
    <t>楚力</t>
  </si>
  <si>
    <t>201803202004</t>
  </si>
  <si>
    <t>创城志愿活动</t>
  </si>
  <si>
    <t>江慧琳</t>
  </si>
  <si>
    <t>201903203217</t>
  </si>
  <si>
    <t>防艾志愿活动</t>
  </si>
  <si>
    <t>赵佳怡</t>
  </si>
  <si>
    <t>201903203161</t>
  </si>
  <si>
    <t>图书馆志愿</t>
  </si>
  <si>
    <t>王文超</t>
  </si>
  <si>
    <t>201903203239</t>
  </si>
  <si>
    <r>
      <t>“</t>
    </r>
    <r>
      <rPr>
        <sz val="11"/>
        <color theme="1"/>
        <rFont val="楷体"/>
        <charset val="134"/>
      </rPr>
      <t>美化校园</t>
    </r>
    <r>
      <rPr>
        <sz val="11"/>
        <color theme="1"/>
        <rFont val="Times New Roman"/>
        <charset val="134"/>
      </rPr>
      <t>”</t>
    </r>
  </si>
  <si>
    <t>陈阳</t>
  </si>
  <si>
    <t>202020112005</t>
  </si>
  <si>
    <t>防疫志愿服务活动</t>
  </si>
  <si>
    <t>焦理翔</t>
  </si>
  <si>
    <t>201903203125</t>
  </si>
  <si>
    <t>防疫餐厅志愿服务</t>
  </si>
  <si>
    <t>梁佳敏</t>
  </si>
  <si>
    <t>201920112013</t>
  </si>
  <si>
    <t>刘思佳</t>
  </si>
  <si>
    <t>20200320302027</t>
  </si>
  <si>
    <t>山西大学光盘行动</t>
  </si>
  <si>
    <t>马源</t>
  </si>
  <si>
    <t>201803202030</t>
  </si>
  <si>
    <t>美化校园、二青会</t>
  </si>
  <si>
    <t>田甜</t>
  </si>
  <si>
    <t>201920116005</t>
  </si>
  <si>
    <t>杜雨佳</t>
  </si>
  <si>
    <t>201803202009</t>
  </si>
  <si>
    <t>社区防疫志愿活动活动</t>
  </si>
  <si>
    <t>符中原</t>
  </si>
  <si>
    <t>201903203210</t>
  </si>
  <si>
    <t>荣军养老院志愿活动</t>
  </si>
  <si>
    <t>郭晓帆</t>
  </si>
  <si>
    <t>201903203115</t>
  </si>
  <si>
    <t>善行一百，防疫志愿</t>
  </si>
  <si>
    <t>贾颖</t>
  </si>
  <si>
    <t>201903203123</t>
  </si>
  <si>
    <t>闵凤悦</t>
  </si>
  <si>
    <t>201903203262</t>
  </si>
  <si>
    <r>
      <t>2019</t>
    </r>
    <r>
      <rPr>
        <sz val="11"/>
        <color theme="1"/>
        <rFont val="楷体"/>
        <charset val="134"/>
      </rPr>
      <t>年善行一百</t>
    </r>
  </si>
  <si>
    <t>王崇伦</t>
  </si>
  <si>
    <t>201920112021</t>
  </si>
  <si>
    <r>
      <t>“</t>
    </r>
    <r>
      <rPr>
        <sz val="11"/>
        <color theme="1"/>
        <rFont val="楷体"/>
        <charset val="134"/>
      </rPr>
      <t>文明校园</t>
    </r>
    <r>
      <rPr>
        <sz val="11"/>
        <color theme="1"/>
        <rFont val="Times New Roman"/>
        <charset val="134"/>
      </rPr>
      <t>”</t>
    </r>
    <r>
      <rPr>
        <sz val="11"/>
        <color theme="1"/>
        <rFont val="楷体"/>
        <charset val="134"/>
      </rPr>
      <t>自行车</t>
    </r>
  </si>
  <si>
    <t>王莹萍</t>
  </si>
  <si>
    <t>201903203241</t>
  </si>
  <si>
    <t>美化校园，你我同行</t>
  </si>
  <si>
    <t>曹耀尹</t>
  </si>
  <si>
    <t>201903203201</t>
  </si>
  <si>
    <t>山西大学餐厅防疫志愿</t>
  </si>
  <si>
    <t>陈政全</t>
  </si>
  <si>
    <t>20200320302032</t>
  </si>
  <si>
    <r>
      <t>"</t>
    </r>
    <r>
      <rPr>
        <sz val="11"/>
        <color theme="1"/>
        <rFont val="楷体"/>
        <charset val="134"/>
      </rPr>
      <t>光盘行动</t>
    </r>
    <r>
      <rPr>
        <sz val="11"/>
        <color theme="1"/>
        <rFont val="Times New Roman"/>
        <charset val="134"/>
      </rPr>
      <t>"</t>
    </r>
    <r>
      <rPr>
        <sz val="11"/>
        <color theme="1"/>
        <rFont val="楷体"/>
        <charset val="134"/>
      </rPr>
      <t>餐厅活动</t>
    </r>
  </si>
  <si>
    <t>社区防疫志愿服务活动</t>
  </si>
  <si>
    <t>韩宇</t>
  </si>
  <si>
    <t>20200320301035</t>
  </si>
  <si>
    <t>山西大学省图志愿活动</t>
  </si>
  <si>
    <t>李玥</t>
  </si>
  <si>
    <t>201920112011</t>
  </si>
  <si>
    <t>山西大学招生志愿活动</t>
  </si>
  <si>
    <t>孙韵</t>
  </si>
  <si>
    <t>201803201033</t>
  </si>
  <si>
    <t>山西大学创城志愿活动</t>
  </si>
  <si>
    <t>王宇薇</t>
  </si>
  <si>
    <t>201903203242</t>
  </si>
  <si>
    <t>山西大学餐厅疫情防控</t>
  </si>
  <si>
    <t>杨荣澳</t>
  </si>
  <si>
    <t>201803201048</t>
  </si>
  <si>
    <t>山西大学刷树志愿活动</t>
  </si>
  <si>
    <t>张维琦</t>
  </si>
  <si>
    <t>201803202057</t>
  </si>
  <si>
    <r>
      <t>“</t>
    </r>
    <r>
      <rPr>
        <sz val="11"/>
        <color theme="1"/>
        <rFont val="楷体"/>
        <charset val="134"/>
      </rPr>
      <t>二青会</t>
    </r>
    <r>
      <rPr>
        <sz val="11"/>
        <color theme="1"/>
        <rFont val="Times New Roman"/>
        <charset val="134"/>
      </rPr>
      <t>”</t>
    </r>
    <r>
      <rPr>
        <sz val="11"/>
        <color theme="1"/>
        <rFont val="楷体"/>
        <charset val="134"/>
      </rPr>
      <t>志愿活动培训</t>
    </r>
  </si>
  <si>
    <t>赵浩羽</t>
  </si>
  <si>
    <t>201803202059</t>
  </si>
  <si>
    <t>陈曦玉</t>
  </si>
  <si>
    <t>201903203204</t>
  </si>
  <si>
    <t>山西大学餐厅防疫志愿活动</t>
  </si>
  <si>
    <t>程洁</t>
  </si>
  <si>
    <t>201903203205</t>
  </si>
  <si>
    <t>光盘行动，校外疫情防控</t>
  </si>
  <si>
    <t>程艺涵</t>
  </si>
  <si>
    <t>201903203106</t>
  </si>
  <si>
    <t>冯晶星</t>
  </si>
  <si>
    <t>201803201012</t>
  </si>
  <si>
    <t>山西晋中市防疫志愿服务</t>
  </si>
  <si>
    <t>乔舒婷</t>
  </si>
  <si>
    <t>202020112037</t>
  </si>
  <si>
    <t>官道村防疫志愿服务活动</t>
  </si>
  <si>
    <t>唐芋林</t>
  </si>
  <si>
    <t>201903203235</t>
  </si>
  <si>
    <t>王雅洁</t>
  </si>
  <si>
    <t>201903203240</t>
  </si>
  <si>
    <r>
      <t>“</t>
    </r>
    <r>
      <rPr>
        <sz val="11"/>
        <color theme="1"/>
        <rFont val="楷体"/>
        <charset val="134"/>
      </rPr>
      <t>美化校园，你我同行</t>
    </r>
    <r>
      <rPr>
        <sz val="11"/>
        <color theme="1"/>
        <rFont val="Times New Roman"/>
        <charset val="134"/>
      </rPr>
      <t>”</t>
    </r>
  </si>
  <si>
    <t>吴晓钰</t>
  </si>
  <si>
    <t>20200320301047</t>
  </si>
  <si>
    <t>台江区图书馆志愿服务队</t>
  </si>
  <si>
    <t>赵婧祺</t>
  </si>
  <si>
    <t>201903203259</t>
  </si>
  <si>
    <t>美化校园活动，光盘行动</t>
  </si>
  <si>
    <t>赵俊伟</t>
  </si>
  <si>
    <t>201903203258</t>
  </si>
  <si>
    <t>大学生疫情防控志愿服务</t>
  </si>
  <si>
    <t>杜馨梦</t>
  </si>
  <si>
    <t>201803201010</t>
  </si>
  <si>
    <t>山西大学省图书馆志愿活动</t>
  </si>
  <si>
    <t>高越</t>
  </si>
  <si>
    <t>201803201014</t>
  </si>
  <si>
    <t>姬子涵</t>
  </si>
  <si>
    <t>201803201021</t>
  </si>
  <si>
    <t>王嘉幸</t>
  </si>
  <si>
    <t>201703201004</t>
  </si>
  <si>
    <t>康菲</t>
  </si>
  <si>
    <t>202020112022</t>
  </si>
  <si>
    <r>
      <t>“</t>
    </r>
    <r>
      <rPr>
        <sz val="11"/>
        <color theme="1"/>
        <rFont val="楷体"/>
        <charset val="134"/>
      </rPr>
      <t>疫情防控，人入参与</t>
    </r>
    <r>
      <rPr>
        <sz val="11"/>
        <color theme="1"/>
        <rFont val="Times New Roman"/>
        <charset val="134"/>
      </rPr>
      <t>”</t>
    </r>
    <r>
      <rPr>
        <sz val="11"/>
        <color theme="1"/>
        <rFont val="楷体"/>
        <charset val="134"/>
      </rPr>
      <t>活动</t>
    </r>
  </si>
  <si>
    <t>尚悦</t>
  </si>
  <si>
    <t>201920112020</t>
  </si>
  <si>
    <t>临汾市博物馆暑期志愿活动活动</t>
  </si>
  <si>
    <t>宋颖</t>
  </si>
  <si>
    <t>201903203137</t>
  </si>
  <si>
    <t>光盘行动，美化校园你我同行</t>
  </si>
  <si>
    <t>宋云卿</t>
  </si>
  <si>
    <t>201903203234</t>
  </si>
  <si>
    <t>山西省清云慈善创建文明城市</t>
  </si>
  <si>
    <t>王迪</t>
  </si>
  <si>
    <t>201903203142</t>
  </si>
  <si>
    <t>山西大学疫情防控餐厅志愿活动</t>
  </si>
  <si>
    <t>王若瑶</t>
  </si>
  <si>
    <t>20200320302047</t>
  </si>
  <si>
    <t>王欣悦</t>
  </si>
  <si>
    <t>201903203144</t>
  </si>
  <si>
    <t>魏婧涵</t>
  </si>
  <si>
    <t>201803201039</t>
  </si>
  <si>
    <r>
      <t>7</t>
    </r>
    <r>
      <rPr>
        <sz val="11"/>
        <color theme="1"/>
        <rFont val="楷体"/>
        <charset val="134"/>
      </rPr>
      <t>山西大学省图书馆志愿活动</t>
    </r>
  </si>
  <si>
    <t>魏卓</t>
  </si>
  <si>
    <t>201903203245</t>
  </si>
  <si>
    <t>圆梦公益线上抗疫情志愿活动</t>
  </si>
  <si>
    <t>杨馨</t>
  </si>
  <si>
    <t>20200320301049</t>
  </si>
  <si>
    <t>张玉</t>
  </si>
  <si>
    <t>201903203159</t>
  </si>
  <si>
    <t>省图志愿行，餐厅防疫志愿活动</t>
  </si>
  <si>
    <t>杜妮</t>
  </si>
  <si>
    <t>201803202008</t>
  </si>
  <si>
    <t>山西大学坞城校区创城志愿活动</t>
  </si>
  <si>
    <t>段亚妮</t>
  </si>
  <si>
    <t>201920112006</t>
  </si>
  <si>
    <t>林微婷</t>
  </si>
  <si>
    <t>201903203223</t>
  </si>
  <si>
    <t>卢文艳</t>
  </si>
  <si>
    <t>201920112015</t>
  </si>
  <si>
    <t>吴琼</t>
  </si>
  <si>
    <t>201920112031</t>
  </si>
  <si>
    <t>武晓蓉</t>
  </si>
  <si>
    <t>201920112033</t>
  </si>
  <si>
    <t>闫垚</t>
  </si>
  <si>
    <t>201920112034</t>
  </si>
  <si>
    <t>张海玉</t>
  </si>
  <si>
    <t>201920112038</t>
  </si>
  <si>
    <t>赵王娜</t>
  </si>
  <si>
    <t>201920112044</t>
  </si>
  <si>
    <t>王敏</t>
  </si>
  <si>
    <t>201803202040</t>
  </si>
  <si>
    <t>山西大学疫情防控志愿活动（中午）</t>
  </si>
  <si>
    <t>曹升照</t>
  </si>
  <si>
    <t>201703202010</t>
  </si>
  <si>
    <t>荣军养老院志愿活动、省图志愿活动</t>
  </si>
  <si>
    <t>郭镇毓</t>
  </si>
  <si>
    <t>201803201016</t>
  </si>
  <si>
    <t>山西大学坞城校区创城志愿服务活动</t>
  </si>
  <si>
    <t>冉倩</t>
  </si>
  <si>
    <t>201903203231</t>
  </si>
  <si>
    <t>图书馆志愿，养老院志愿，美化校园</t>
  </si>
  <si>
    <t>苏涵雯</t>
  </si>
  <si>
    <t>201803202036</t>
  </si>
  <si>
    <t>二青会导演组志愿活动、美化校园活动</t>
  </si>
  <si>
    <t>文翔宇</t>
  </si>
  <si>
    <t>201903203246</t>
  </si>
  <si>
    <t>美化校园，四川省逐梦计划防疫志愿</t>
  </si>
  <si>
    <t>谢东妮</t>
  </si>
  <si>
    <t>20200320301030</t>
  </si>
  <si>
    <t>山西大学新闻学院省图书馆志愿服务</t>
  </si>
  <si>
    <t>雷佳璇</t>
  </si>
  <si>
    <t>201903203220</t>
  </si>
  <si>
    <t>山西大学省图志愿，餐厅防疫志愿活动</t>
  </si>
  <si>
    <t>宁卓琪</t>
  </si>
  <si>
    <t>20200320302008</t>
  </si>
  <si>
    <t>山西大学疫情防控餐厅志愿活动（晚上）</t>
  </si>
  <si>
    <t>平如意</t>
  </si>
  <si>
    <t>201903203229</t>
  </si>
  <si>
    <t>荣军养老院志愿活动、餐厅防控志愿活动</t>
  </si>
  <si>
    <t>乔琦</t>
  </si>
  <si>
    <t>201903203230</t>
  </si>
  <si>
    <t>省图志愿、荣军养老院志愿、美化校园</t>
  </si>
  <si>
    <t>王茜</t>
  </si>
  <si>
    <t>20200320301029</t>
  </si>
  <si>
    <t>任书萱</t>
  </si>
  <si>
    <t>201903203136</t>
  </si>
  <si>
    <t>光盘行动、山西大学疫情防控餐厅志愿活动</t>
  </si>
  <si>
    <t>唐佳</t>
  </si>
  <si>
    <t>201903203140</t>
  </si>
  <si>
    <t>山西大学疫情防控餐厅志愿活动，光盘行动</t>
  </si>
  <si>
    <t>陶致桦</t>
  </si>
  <si>
    <t>20200320302011</t>
  </si>
  <si>
    <t>洪洞县春季人才暨外出务工人员招聘活动</t>
  </si>
  <si>
    <t>陈思缘</t>
  </si>
  <si>
    <t>201803201004</t>
  </si>
  <si>
    <r>
      <t>美化校园活动</t>
    </r>
    <r>
      <rPr>
        <sz val="11"/>
        <color theme="1"/>
        <rFont val="Times New Roman"/>
        <charset val="134"/>
      </rPr>
      <t xml:space="preserve"> </t>
    </r>
    <r>
      <rPr>
        <sz val="11"/>
        <color theme="1"/>
        <rFont val="楷体"/>
        <charset val="134"/>
      </rPr>
      <t>二青会开幕式导演组志愿活动</t>
    </r>
  </si>
  <si>
    <t>冯涔韵</t>
  </si>
  <si>
    <t>201903203208</t>
  </si>
  <si>
    <t>山西大学餐厅防疫志愿，美化校园你我同行</t>
  </si>
  <si>
    <t>贺凯宁</t>
  </si>
  <si>
    <t>201903203215</t>
  </si>
  <si>
    <r>
      <t>“</t>
    </r>
    <r>
      <rPr>
        <sz val="11"/>
        <color theme="1"/>
        <rFont val="楷体"/>
        <charset val="134"/>
      </rPr>
      <t>美化校园，你我同行</t>
    </r>
    <r>
      <rPr>
        <sz val="11"/>
        <color theme="1"/>
        <rFont val="Times New Roman"/>
        <charset val="134"/>
      </rPr>
      <t>”</t>
    </r>
    <r>
      <rPr>
        <sz val="11"/>
        <color theme="1"/>
        <rFont val="楷体"/>
        <charset val="134"/>
      </rPr>
      <t>游泳比赛证书书写</t>
    </r>
  </si>
  <si>
    <t>刘新颖</t>
  </si>
  <si>
    <t>201800501109</t>
  </si>
  <si>
    <r>
      <t>2019</t>
    </r>
    <r>
      <rPr>
        <sz val="11"/>
        <color theme="1"/>
        <rFont val="楷体"/>
        <charset val="134"/>
      </rPr>
      <t>教师节表彰大会、二青会志愿培训</t>
    </r>
  </si>
  <si>
    <t>王珂</t>
  </si>
  <si>
    <t>201903203243</t>
  </si>
  <si>
    <r>
      <t>山西大学省图书馆志愿活动</t>
    </r>
    <r>
      <rPr>
        <sz val="11"/>
        <color theme="1"/>
        <rFont val="Times New Roman"/>
        <charset val="134"/>
      </rPr>
      <t xml:space="preserve"> </t>
    </r>
    <r>
      <rPr>
        <sz val="11"/>
        <color theme="1"/>
        <rFont val="楷体"/>
        <charset val="134"/>
      </rPr>
      <t>美化校园活动</t>
    </r>
  </si>
  <si>
    <t>潘秋宇</t>
  </si>
  <si>
    <t>20200320301037</t>
  </si>
  <si>
    <t>疫情防控餐厅志愿活动；山西省图书馆志愿服务</t>
  </si>
  <si>
    <t>张红艳</t>
  </si>
  <si>
    <t>20200320302017</t>
  </si>
  <si>
    <t>静乐县疫情防控志愿服务，春节抗疫志愿活动</t>
  </si>
  <si>
    <t>陈舒玥</t>
  </si>
  <si>
    <t>20200320302042</t>
  </si>
  <si>
    <t>防艾知识宣讲；山西大学疫情防控餐厅志愿服务</t>
  </si>
  <si>
    <t>杨锴</t>
  </si>
  <si>
    <t>201803202048</t>
  </si>
  <si>
    <t>山西大学刷树志愿活动，山西大学创城志愿活动</t>
  </si>
  <si>
    <t>杨皖玉</t>
  </si>
  <si>
    <t>201803201049</t>
  </si>
  <si>
    <t>山西大学刷树志愿活动山西大学疫情防控志愿活动</t>
  </si>
  <si>
    <t>崔雨寒</t>
  </si>
  <si>
    <t>201903203107</t>
  </si>
  <si>
    <r>
      <t>山西大学餐厅防疫志愿活动</t>
    </r>
    <r>
      <rPr>
        <sz val="11"/>
        <color theme="1"/>
        <rFont val="Times New Roman"/>
        <charset val="134"/>
      </rPr>
      <t xml:space="preserve"> </t>
    </r>
    <r>
      <rPr>
        <sz val="11"/>
        <color theme="1"/>
        <rFont val="楷体"/>
        <charset val="134"/>
      </rPr>
      <t>山西省图书馆志愿活动</t>
    </r>
  </si>
  <si>
    <t>甘莹婧</t>
  </si>
  <si>
    <t>201803201013</t>
  </si>
  <si>
    <r>
      <t>荣军养老院志愿活动</t>
    </r>
    <r>
      <rPr>
        <sz val="11"/>
        <color theme="1"/>
        <rFont val="Times New Roman"/>
        <charset val="134"/>
      </rPr>
      <t xml:space="preserve"> </t>
    </r>
    <r>
      <rPr>
        <sz val="11"/>
        <color theme="1"/>
        <rFont val="楷体"/>
        <charset val="134"/>
      </rPr>
      <t>山西大学省图书馆志愿活动</t>
    </r>
  </si>
  <si>
    <t>田茹</t>
  </si>
  <si>
    <t>201903203141</t>
  </si>
  <si>
    <t>山西大学餐厅防疫志愿活动，美化校园志愿服务活动</t>
  </si>
  <si>
    <t>吴雨桐</t>
  </si>
  <si>
    <t>201803202045</t>
  </si>
  <si>
    <t>薛广然</t>
  </si>
  <si>
    <t>201803202046</t>
  </si>
  <si>
    <t>二青会志愿活动，创城志愿活动，疫情防控餐厅志愿活动</t>
  </si>
  <si>
    <t>周倩如</t>
  </si>
  <si>
    <t>201903203163</t>
  </si>
  <si>
    <t>创城志愿活动，防艾全体志愿活动大会，防艾知识巡讲</t>
  </si>
  <si>
    <t>邓紫萱</t>
  </si>
  <si>
    <t>201803201007</t>
  </si>
  <si>
    <r>
      <t>山西大学</t>
    </r>
    <r>
      <rPr>
        <sz val="11"/>
        <color theme="1"/>
        <rFont val="Times New Roman"/>
        <charset val="134"/>
      </rPr>
      <t>“</t>
    </r>
    <r>
      <rPr>
        <sz val="11"/>
        <color theme="1"/>
        <rFont val="楷体"/>
        <charset val="134"/>
      </rPr>
      <t>助力二青会，单车旗飞扬</t>
    </r>
    <r>
      <rPr>
        <sz val="11"/>
        <color theme="1"/>
        <rFont val="Times New Roman"/>
        <charset val="134"/>
      </rPr>
      <t>”</t>
    </r>
    <r>
      <rPr>
        <sz val="11"/>
        <color theme="1"/>
        <rFont val="楷体"/>
        <charset val="134"/>
      </rPr>
      <t>志愿服务活动</t>
    </r>
  </si>
  <si>
    <t>万立扬</t>
  </si>
  <si>
    <t>201903203236</t>
  </si>
  <si>
    <t>山西大学疫情防控餐厅志愿活动，美化校园，省图书馆</t>
  </si>
  <si>
    <t>杨淑楠</t>
  </si>
  <si>
    <t>201803202050</t>
  </si>
  <si>
    <t>创城志愿活动，二青会开幕式导演组排练，青运村志愿活动</t>
  </si>
  <si>
    <t>陈华</t>
  </si>
  <si>
    <t>201803201003</t>
  </si>
  <si>
    <t>省图志愿，荣军敬老院，山西大学坞城校区创城志愿活动</t>
  </si>
  <si>
    <t>郭羽璇</t>
  </si>
  <si>
    <t>201903203213</t>
  </si>
  <si>
    <r>
      <t>“</t>
    </r>
    <r>
      <rPr>
        <sz val="11"/>
        <color theme="1"/>
        <rFont val="楷体"/>
        <charset val="134"/>
      </rPr>
      <t>美化校园，你我同行</t>
    </r>
    <r>
      <rPr>
        <sz val="11"/>
        <color theme="1"/>
        <rFont val="Times New Roman"/>
        <charset val="134"/>
      </rPr>
      <t>”</t>
    </r>
    <r>
      <rPr>
        <sz val="11"/>
        <color theme="1"/>
        <rFont val="楷体"/>
        <charset val="134"/>
      </rPr>
      <t>，山西大学疫情防控餐厅志愿活动</t>
    </r>
  </si>
  <si>
    <t>刘梦婷</t>
  </si>
  <si>
    <t>201903203226</t>
  </si>
  <si>
    <r>
      <t>美化校园，你我同行</t>
    </r>
    <r>
      <rPr>
        <sz val="11"/>
        <color theme="1"/>
        <rFont val="Times New Roman"/>
        <charset val="134"/>
      </rPr>
      <t xml:space="preserve">   </t>
    </r>
    <r>
      <rPr>
        <sz val="11"/>
        <color theme="1"/>
        <rFont val="楷体"/>
        <charset val="134"/>
      </rPr>
      <t>山西大学疫情防控餐厅志愿活动</t>
    </r>
  </si>
  <si>
    <t>麦可儿</t>
  </si>
  <si>
    <t>201903203227</t>
  </si>
  <si>
    <r>
      <t>山西大学疫情防控餐厅志愿活动，</t>
    </r>
    <r>
      <rPr>
        <sz val="11"/>
        <color theme="1"/>
        <rFont val="Times New Roman"/>
        <charset val="134"/>
      </rPr>
      <t>“</t>
    </r>
    <r>
      <rPr>
        <sz val="11"/>
        <color theme="1"/>
        <rFont val="楷体"/>
        <charset val="134"/>
      </rPr>
      <t>美化校园，你我同行</t>
    </r>
    <r>
      <rPr>
        <sz val="11"/>
        <color theme="1"/>
        <rFont val="Times New Roman"/>
        <charset val="134"/>
      </rPr>
      <t>”</t>
    </r>
  </si>
  <si>
    <t>刘沁怡</t>
  </si>
  <si>
    <t>201903203129</t>
  </si>
  <si>
    <r>
      <t>“</t>
    </r>
    <r>
      <rPr>
        <sz val="11"/>
        <color theme="1"/>
        <rFont val="楷体"/>
        <charset val="134"/>
      </rPr>
      <t>美化校园，你我同行</t>
    </r>
    <r>
      <rPr>
        <sz val="11"/>
        <color theme="1"/>
        <rFont val="Times New Roman"/>
        <charset val="134"/>
      </rPr>
      <t>”</t>
    </r>
    <r>
      <rPr>
        <sz val="11"/>
        <color theme="1"/>
        <rFont val="楷体"/>
        <charset val="134"/>
      </rPr>
      <t>，山西大学疫情防控餐厅志愿活动，</t>
    </r>
  </si>
  <si>
    <t>刘子渊</t>
  </si>
  <si>
    <t>201903203131</t>
  </si>
  <si>
    <r>
      <t>山西大学疫情防控餐厅志愿活动</t>
    </r>
    <r>
      <rPr>
        <sz val="11"/>
        <color theme="1"/>
        <rFont val="Times New Roman"/>
        <charset val="134"/>
      </rPr>
      <t>2</t>
    </r>
    <r>
      <rPr>
        <sz val="11"/>
        <color theme="1"/>
        <rFont val="楷体"/>
        <charset val="134"/>
      </rPr>
      <t>次，山西省图书馆志愿活动</t>
    </r>
  </si>
  <si>
    <t>吕泊宁</t>
  </si>
  <si>
    <t>201903203133</t>
  </si>
  <si>
    <r>
      <t>山西大学疫情防控餐厅志愿活动</t>
    </r>
    <r>
      <rPr>
        <sz val="11"/>
        <color theme="1"/>
        <rFont val="Times New Roman"/>
        <charset val="134"/>
      </rPr>
      <t xml:space="preserve">   </t>
    </r>
    <r>
      <rPr>
        <sz val="11"/>
        <color theme="1"/>
        <rFont val="楷体"/>
        <charset val="134"/>
      </rPr>
      <t>山西省图书馆志愿活动</t>
    </r>
  </si>
  <si>
    <t>孙梦鸽</t>
  </si>
  <si>
    <t>201803201032</t>
  </si>
  <si>
    <t>山西大学创城志愿活动、山西大学疫情防控志愿活动（晚上）</t>
  </si>
  <si>
    <t>颜苏萍</t>
  </si>
  <si>
    <t>201903203149</t>
  </si>
  <si>
    <t>山西大学疫情防控餐厅志愿活动，山西大学坞城校区创城志愿活动</t>
  </si>
  <si>
    <t>蔡月颖</t>
  </si>
  <si>
    <t>20200320302041</t>
  </si>
  <si>
    <t>省图书馆志愿服务；防艾知识讲座志愿活动；疫情防控餐厅志愿活动</t>
  </si>
  <si>
    <t>陈梓妍</t>
  </si>
  <si>
    <t>201803202002</t>
  </si>
  <si>
    <t>荣军养老院志愿活动、餐厅防控志愿活动、美化校园志愿服务活动</t>
  </si>
  <si>
    <t>何坤</t>
  </si>
  <si>
    <t>201803201017</t>
  </si>
  <si>
    <t>山西大学坞城校区创城志愿活动，山西大学疫情防控餐厅志愿活动</t>
  </si>
  <si>
    <t>芦宇迪</t>
  </si>
  <si>
    <t>201803202028</t>
  </si>
  <si>
    <t>迎接二青会公交站台志愿活动，美化校园，令德餐厅防控志愿活动，</t>
  </si>
  <si>
    <t>王怡蒙</t>
  </si>
  <si>
    <t>201903203146</t>
  </si>
  <si>
    <r>
      <t>山西大学疫情防疫餐厅志愿活动、山西大学</t>
    </r>
    <r>
      <rPr>
        <sz val="11"/>
        <color theme="1"/>
        <rFont val="Times New Roman"/>
        <charset val="134"/>
      </rPr>
      <t>“</t>
    </r>
    <r>
      <rPr>
        <sz val="11"/>
        <color theme="1"/>
        <rFont val="楷体"/>
        <charset val="134"/>
      </rPr>
      <t>美化校园</t>
    </r>
    <r>
      <rPr>
        <sz val="11"/>
        <color theme="1"/>
        <rFont val="Times New Roman"/>
        <charset val="134"/>
      </rPr>
      <t>”</t>
    </r>
    <r>
      <rPr>
        <sz val="11"/>
        <color theme="1"/>
        <rFont val="楷体"/>
        <charset val="134"/>
      </rPr>
      <t>志愿活动</t>
    </r>
  </si>
  <si>
    <t>熊尉伶</t>
  </si>
  <si>
    <t>201803201045</t>
  </si>
  <si>
    <t>山西大学刷树志愿活动、山西大学疫情防控餐厅志愿活动（晚上）</t>
  </si>
  <si>
    <t>曾婧</t>
  </si>
  <si>
    <t>20200320302028</t>
  </si>
  <si>
    <t>成立研究院礼仪活动；授牌仪式；青辩赛决赛；研究生学术五分钟</t>
  </si>
  <si>
    <t>杨滨璐</t>
  </si>
  <si>
    <t>201903203150</t>
  </si>
  <si>
    <t>姬雅姣</t>
  </si>
  <si>
    <t>201803201020</t>
  </si>
  <si>
    <t>荣军养老院志愿活动、二青会志愿活动、防艾志愿活动、刷树志愿活动</t>
  </si>
  <si>
    <t>李飞</t>
  </si>
  <si>
    <t>20200320301041</t>
  </si>
  <si>
    <t>山西大学省图书馆志愿服务；山西大学疫情防控餐厅志愿活动（晚上）</t>
  </si>
  <si>
    <t>王佳怡</t>
  </si>
  <si>
    <t>20200320301046</t>
  </si>
  <si>
    <t>山西大学疫情防控餐厅志愿活动，防艾全体志愿活动大会，防艾知识宣讲</t>
  </si>
  <si>
    <t>项怡成</t>
  </si>
  <si>
    <t>201903203148</t>
  </si>
  <si>
    <t>山西大学新闻学院省图书馆志愿服务，山西大学疫情防控餐厅志愿活动</t>
  </si>
  <si>
    <t>孙梦婕</t>
  </si>
  <si>
    <t>201903203139</t>
  </si>
  <si>
    <t>光盘行动，防艾知识巡讲，防艾志愿活动大会，山西大学疫情防控餐厅志愿活动</t>
  </si>
  <si>
    <t>王春雅</t>
  </si>
  <si>
    <t>201903203237</t>
  </si>
  <si>
    <r>
      <t>“</t>
    </r>
    <r>
      <rPr>
        <sz val="11"/>
        <color theme="1"/>
        <rFont val="楷体"/>
        <charset val="134"/>
      </rPr>
      <t>美化校园，你我同行</t>
    </r>
    <r>
      <rPr>
        <sz val="11"/>
        <color theme="1"/>
        <rFont val="Times New Roman"/>
        <charset val="134"/>
      </rPr>
      <t>”</t>
    </r>
    <r>
      <rPr>
        <sz val="11"/>
        <color theme="1"/>
        <rFont val="楷体"/>
        <charset val="134"/>
      </rPr>
      <t>，山西大学疫情防控餐厅，山西大学新闻省图书馆</t>
    </r>
  </si>
  <si>
    <t>蔡玟清</t>
  </si>
  <si>
    <t>201803201002</t>
  </si>
  <si>
    <r>
      <t>山西大学创城志愿活动、山西大学</t>
    </r>
    <r>
      <rPr>
        <sz val="11"/>
        <color theme="1"/>
        <rFont val="Times New Roman"/>
        <charset val="134"/>
      </rPr>
      <t>“</t>
    </r>
    <r>
      <rPr>
        <sz val="11"/>
        <color theme="1"/>
        <rFont val="楷体"/>
        <charset val="134"/>
      </rPr>
      <t>助力二青会，单车旗飞扬</t>
    </r>
    <r>
      <rPr>
        <sz val="11"/>
        <color theme="1"/>
        <rFont val="Times New Roman"/>
        <charset val="134"/>
      </rPr>
      <t>”</t>
    </r>
    <r>
      <rPr>
        <sz val="11"/>
        <color theme="1"/>
        <rFont val="楷体"/>
        <charset val="134"/>
      </rPr>
      <t>志愿服务活动</t>
    </r>
  </si>
  <si>
    <t>葛语希</t>
  </si>
  <si>
    <t>201903203212</t>
  </si>
  <si>
    <t>山西大学餐厅防疫志愿活动，创城志愿活动，美化校园志愿活动，荣军养老院志愿活动</t>
  </si>
  <si>
    <t>刘佳敏</t>
  </si>
  <si>
    <t>201903203225</t>
  </si>
  <si>
    <r>
      <t>防艾全体志愿活动大会，防艾知识巡讲，</t>
    </r>
    <r>
      <rPr>
        <sz val="11"/>
        <color theme="1"/>
        <rFont val="Times New Roman"/>
        <charset val="134"/>
      </rPr>
      <t>“</t>
    </r>
    <r>
      <rPr>
        <sz val="11"/>
        <color theme="1"/>
        <rFont val="楷体"/>
        <charset val="134"/>
      </rPr>
      <t>认领一棵树，守护一生情</t>
    </r>
    <r>
      <rPr>
        <sz val="11"/>
        <color theme="1"/>
        <rFont val="Times New Roman"/>
        <charset val="134"/>
      </rPr>
      <t>”</t>
    </r>
    <r>
      <rPr>
        <sz val="11"/>
        <color theme="1"/>
        <rFont val="楷体"/>
        <charset val="134"/>
      </rPr>
      <t>志愿服务</t>
    </r>
  </si>
  <si>
    <t>宋宇航</t>
  </si>
  <si>
    <t>201803202035</t>
  </si>
  <si>
    <r>
      <t>“</t>
    </r>
    <r>
      <rPr>
        <sz val="11"/>
        <color theme="1"/>
        <rFont val="楷体"/>
        <charset val="134"/>
      </rPr>
      <t>扬志愿精神，展奉献风呆</t>
    </r>
    <r>
      <rPr>
        <sz val="11"/>
        <color theme="1"/>
        <rFont val="Times New Roman"/>
        <charset val="134"/>
      </rPr>
      <t>”</t>
    </r>
    <r>
      <rPr>
        <sz val="11"/>
        <color theme="1"/>
        <rFont val="楷体"/>
        <charset val="134"/>
      </rPr>
      <t>一山西</t>
    </r>
    <r>
      <rPr>
        <sz val="11"/>
        <color theme="1"/>
        <rFont val="Times New Roman"/>
        <charset val="134"/>
      </rPr>
      <t xml:space="preserve"> </t>
    </r>
    <r>
      <rPr>
        <sz val="11"/>
        <color theme="1"/>
        <rFont val="楷体"/>
        <charset val="134"/>
      </rPr>
      <t>省图书馆文化志愿活动迎第三</t>
    </r>
    <r>
      <rPr>
        <sz val="11"/>
        <color theme="1"/>
        <rFont val="Times New Roman"/>
        <charset val="134"/>
      </rPr>
      <t>+</t>
    </r>
    <r>
      <rPr>
        <sz val="11"/>
        <color theme="1"/>
        <rFont val="楷体"/>
        <charset val="134"/>
      </rPr>
      <t>四个</t>
    </r>
    <r>
      <rPr>
        <sz val="11"/>
        <color theme="1"/>
        <rFont val="Times New Roman"/>
        <charset val="134"/>
      </rPr>
      <t>..</t>
    </r>
  </si>
  <si>
    <t>谢晓青</t>
  </si>
  <si>
    <t>20200320301031</t>
  </si>
  <si>
    <r>
      <t>山西大学新闻学院省图书馆志愿活动</t>
    </r>
    <r>
      <rPr>
        <sz val="11"/>
        <color theme="1"/>
        <rFont val="Times New Roman"/>
        <charset val="134"/>
      </rPr>
      <t>;</t>
    </r>
    <r>
      <rPr>
        <sz val="11"/>
        <color theme="1"/>
        <rFont val="楷体"/>
        <charset val="134"/>
      </rPr>
      <t>山西大学疫情防控餐厅志愿活动（晚上）</t>
    </r>
  </si>
  <si>
    <t>徐若彤</t>
  </si>
  <si>
    <t>201903203249</t>
  </si>
  <si>
    <t>扬志愿精神，展奉献风采山西省图书馆文化志愿活动迎第三十四个国际志愿活动日</t>
  </si>
  <si>
    <t>卢成媛</t>
  </si>
  <si>
    <t>201803201031</t>
  </si>
  <si>
    <t>山西大学疫情防控餐厅志愿活动（中午）、山西大学疫情防控餐厅志愿活动（晚上）</t>
  </si>
  <si>
    <t>王贝贝</t>
  </si>
  <si>
    <t>20200320302039</t>
  </si>
  <si>
    <t>山西大学省图志愿活动；防艾知识巡讲；山西大学疫情防控餐厅志愿活动（晚上）</t>
  </si>
  <si>
    <t>杨涛宇</t>
  </si>
  <si>
    <t>201903203251</t>
  </si>
  <si>
    <t>社区两委换届选举志愿活动、社区疫情宣传及排查、社区疫情防控入户信息登记</t>
  </si>
  <si>
    <t>段杰伟</t>
  </si>
  <si>
    <t>20200320301004</t>
  </si>
  <si>
    <t>防艾知识巡讲；山西大学省图书馆志愿服务；山西大学疫情防控餐厅志愿活动（晚上）</t>
  </si>
  <si>
    <t>刘惠凤</t>
  </si>
  <si>
    <t>201903203128</t>
  </si>
  <si>
    <t>山西大学餐厅防疫志愿活动，防艾志愿活动，创城志愿活动，美化校园志愿活动，省图志愿活动</t>
  </si>
  <si>
    <t>徐羽彤</t>
  </si>
  <si>
    <t>201903203250</t>
  </si>
  <si>
    <t>山西大学坞城校区创城志愿活动，山西大学省图书馆志愿活动，美化校园，你我同行</t>
  </si>
  <si>
    <t>孔愿愿</t>
  </si>
  <si>
    <t>201903203219</t>
  </si>
  <si>
    <r>
      <t>美化校园</t>
    </r>
    <r>
      <rPr>
        <sz val="11"/>
        <color theme="1"/>
        <rFont val="Times New Roman"/>
        <charset val="134"/>
      </rPr>
      <t xml:space="preserve">  </t>
    </r>
    <r>
      <rPr>
        <sz val="11"/>
        <color theme="1"/>
        <rFont val="楷体"/>
        <charset val="134"/>
      </rPr>
      <t>你我同行；防艾校内宣传；太原南站志愿活动；游泳比赛志愿证书书写</t>
    </r>
  </si>
  <si>
    <t>李欣</t>
  </si>
  <si>
    <t>201803202024</t>
  </si>
  <si>
    <t>山西大学刷树志愿活动，美化校园活动，青春兴晋活动，疫情防控志愿活动，二青会宣传</t>
  </si>
  <si>
    <t>陈剑琪</t>
  </si>
  <si>
    <t>201903203102</t>
  </si>
  <si>
    <t>山西大学餐厅防疫，山西大学疫情防控，爱心义演走进永春，发现岵山快乐假期暑期志愿</t>
  </si>
  <si>
    <t>成雪</t>
  </si>
  <si>
    <t>20200320301033</t>
  </si>
  <si>
    <r>
      <t>惠安苑社区线下的疫情防控；山西大学善行</t>
    </r>
    <r>
      <rPr>
        <sz val="11"/>
        <color theme="1"/>
        <rFont val="Times New Roman"/>
        <charset val="134"/>
      </rPr>
      <t>100·</t>
    </r>
    <r>
      <rPr>
        <sz val="11"/>
        <color theme="1"/>
        <rFont val="楷体"/>
        <charset val="134"/>
      </rPr>
      <t>义卖活动</t>
    </r>
    <r>
      <rPr>
        <sz val="11"/>
        <color theme="1"/>
        <rFont val="Times New Roman"/>
        <charset val="134"/>
      </rPr>
      <t xml:space="preserve"> </t>
    </r>
    <r>
      <rPr>
        <sz val="11"/>
        <color theme="1"/>
        <rFont val="楷体"/>
        <charset val="134"/>
      </rPr>
      <t>；备战防疫前线（线上）</t>
    </r>
  </si>
  <si>
    <t>申思璇</t>
  </si>
  <si>
    <t>20200320302010</t>
  </si>
  <si>
    <t>山西大学新闻学院省图书馆志愿服务；防艾知识宣讲；山西大学疫情防控志愿活动（晚上）</t>
  </si>
  <si>
    <t>冯欣妍</t>
  </si>
  <si>
    <t>201903203110</t>
  </si>
  <si>
    <t>山西大学餐厅防疫志愿活动，防艾宣传（文瀛），防艾全体大会，防艾知识巡讲，省图志愿活动</t>
  </si>
  <si>
    <t>刘宛莹</t>
  </si>
  <si>
    <t>201803201030</t>
  </si>
  <si>
    <t>山西大学疫情防控志愿服务中午，山西大学疫情防控志愿服务晚上，山西大学刷树志愿活动活动</t>
  </si>
  <si>
    <t>王大志</t>
  </si>
  <si>
    <t>201803201035</t>
  </si>
  <si>
    <r>
      <t>餐厅执勤志愿活动（中午）餐厅执勤志愿活动（晚上）创城志愿活动</t>
    </r>
    <r>
      <rPr>
        <sz val="11"/>
        <color theme="1"/>
        <rFont val="Times New Roman"/>
        <charset val="134"/>
      </rPr>
      <t xml:space="preserve"> </t>
    </r>
    <r>
      <rPr>
        <sz val="11"/>
        <color theme="1"/>
        <rFont val="楷体"/>
        <charset val="134"/>
      </rPr>
      <t>省图志愿活动</t>
    </r>
    <r>
      <rPr>
        <sz val="11"/>
        <color theme="1"/>
        <rFont val="Times New Roman"/>
        <charset val="134"/>
      </rPr>
      <t xml:space="preserve"> </t>
    </r>
    <r>
      <rPr>
        <sz val="11"/>
        <color theme="1"/>
        <rFont val="楷体"/>
        <charset val="134"/>
      </rPr>
      <t>餐厅执勤志愿活动</t>
    </r>
  </si>
  <si>
    <t>兰秋月</t>
  </si>
  <si>
    <t>20200320301036</t>
  </si>
  <si>
    <r>
      <t>新闻学院美化校园活动；</t>
    </r>
    <r>
      <rPr>
        <sz val="11"/>
        <color theme="1"/>
        <rFont val="Times New Roman"/>
        <charset val="134"/>
      </rPr>
      <t>2021</t>
    </r>
    <r>
      <rPr>
        <sz val="11"/>
        <color theme="1"/>
        <rFont val="楷体"/>
        <charset val="134"/>
      </rPr>
      <t>晋图文源研学志愿服务项目；山西大学新闻学院省图书馆志愿服务</t>
    </r>
  </si>
  <si>
    <t>戴茜</t>
  </si>
  <si>
    <t>201803202005</t>
  </si>
  <si>
    <r>
      <t>“</t>
    </r>
    <r>
      <rPr>
        <sz val="11"/>
        <color theme="1"/>
        <rFont val="楷体"/>
        <charset val="134"/>
      </rPr>
      <t>美化校园</t>
    </r>
    <r>
      <rPr>
        <sz val="11"/>
        <color theme="1"/>
        <rFont val="Times New Roman"/>
        <charset val="134"/>
      </rPr>
      <t>”</t>
    </r>
    <r>
      <rPr>
        <sz val="11"/>
        <color theme="1"/>
        <rFont val="楷体"/>
        <charset val="134"/>
      </rPr>
      <t>志愿服务活动、餐厅防控志愿活动、荣军养老院志愿活动、山西大学刷树志愿活动、防艾志愿活动</t>
    </r>
  </si>
  <si>
    <t>王冰钰</t>
  </si>
  <si>
    <t>201803201034</t>
  </si>
  <si>
    <r>
      <t>“</t>
    </r>
    <r>
      <rPr>
        <sz val="11"/>
        <color theme="1"/>
        <rFont val="楷体"/>
        <charset val="134"/>
      </rPr>
      <t>美化校园，你我同行</t>
    </r>
    <r>
      <rPr>
        <sz val="11"/>
        <color theme="1"/>
        <rFont val="Times New Roman"/>
        <charset val="134"/>
      </rPr>
      <t>”</t>
    </r>
    <r>
      <rPr>
        <sz val="11"/>
        <color theme="1"/>
        <rFont val="楷体"/>
        <charset val="134"/>
      </rPr>
      <t>、山西大学创城志愿活动、山西大学</t>
    </r>
    <r>
      <rPr>
        <sz val="11"/>
        <color theme="1"/>
        <rFont val="Times New Roman"/>
        <charset val="134"/>
      </rPr>
      <t>“</t>
    </r>
    <r>
      <rPr>
        <sz val="11"/>
        <color theme="1"/>
        <rFont val="楷体"/>
        <charset val="134"/>
      </rPr>
      <t>助力二青会，单车旗飞扬</t>
    </r>
    <r>
      <rPr>
        <sz val="11"/>
        <color theme="1"/>
        <rFont val="Times New Roman"/>
        <charset val="134"/>
      </rPr>
      <t>”</t>
    </r>
    <r>
      <rPr>
        <sz val="11"/>
        <color theme="1"/>
        <rFont val="楷体"/>
        <charset val="134"/>
      </rPr>
      <t>志愿服务活动</t>
    </r>
  </si>
  <si>
    <t>王含雨</t>
  </si>
  <si>
    <t>201803201036</t>
  </si>
  <si>
    <t>山西大学疫情防控餐厅志愿活动（晚上）两次、山西大学餐厅防疫志愿活动（中午）、山西大学刷树志愿活动</t>
  </si>
  <si>
    <t>梅满</t>
  </si>
  <si>
    <t>20200320302044</t>
  </si>
  <si>
    <r>
      <t>礼仪志愿服务活动；成立研究院礼仪活动；第三届研究生</t>
    </r>
    <r>
      <rPr>
        <sz val="11"/>
        <color theme="1"/>
        <rFont val="Times New Roman"/>
        <charset val="134"/>
      </rPr>
      <t>“</t>
    </r>
    <r>
      <rPr>
        <sz val="11"/>
        <color theme="1"/>
        <rFont val="楷体"/>
        <charset val="134"/>
      </rPr>
      <t>学术</t>
    </r>
    <r>
      <rPr>
        <sz val="11"/>
        <color theme="1"/>
        <rFont val="Times New Roman"/>
        <charset val="134"/>
      </rPr>
      <t>5</t>
    </r>
    <r>
      <rPr>
        <sz val="11"/>
        <color theme="1"/>
        <rFont val="楷体"/>
        <charset val="134"/>
      </rPr>
      <t>分钟</t>
    </r>
    <r>
      <rPr>
        <sz val="11"/>
        <color theme="1"/>
        <rFont val="Times New Roman"/>
        <charset val="134"/>
      </rPr>
      <t>”</t>
    </r>
    <r>
      <rPr>
        <sz val="11"/>
        <color theme="1"/>
        <rFont val="楷体"/>
        <charset val="134"/>
      </rPr>
      <t>演讲比赛；第</t>
    </r>
    <r>
      <rPr>
        <sz val="11"/>
        <color theme="1"/>
        <rFont val="Times New Roman"/>
        <charset val="134"/>
      </rPr>
      <t>18</t>
    </r>
    <r>
      <rPr>
        <sz val="11"/>
        <color theme="1"/>
        <rFont val="楷体"/>
        <charset val="134"/>
      </rPr>
      <t>届青辩赛决赛。</t>
    </r>
  </si>
  <si>
    <t>高鑫萍</t>
  </si>
  <si>
    <t>20200320301034</t>
  </si>
  <si>
    <r>
      <t>山西大学新闻学院省图书馆志愿服务；山西大学疫情防控餐厅志愿活动（晚上）</t>
    </r>
    <r>
      <rPr>
        <sz val="11"/>
        <color theme="1"/>
        <rFont val="Times New Roman"/>
        <charset val="134"/>
      </rPr>
      <t>;</t>
    </r>
    <r>
      <rPr>
        <sz val="11"/>
        <color theme="1"/>
        <rFont val="楷体"/>
        <charset val="134"/>
      </rPr>
      <t>武安市疫情防控大学生志愿活动</t>
    </r>
  </si>
  <si>
    <t>赵婷</t>
  </si>
  <si>
    <t>201903203260</t>
  </si>
  <si>
    <r>
      <t>山西大学疫情防控餐厅志愿活动</t>
    </r>
    <r>
      <rPr>
        <sz val="11"/>
        <color theme="1"/>
        <rFont val="Times New Roman"/>
        <charset val="134"/>
      </rPr>
      <t>2</t>
    </r>
    <r>
      <rPr>
        <sz val="11"/>
        <color theme="1"/>
        <rFont val="楷体"/>
        <charset val="134"/>
      </rPr>
      <t>次，山西大学坞城校区创城志愿活动，</t>
    </r>
    <r>
      <rPr>
        <sz val="11"/>
        <color theme="1"/>
        <rFont val="Times New Roman"/>
        <charset val="134"/>
      </rPr>
      <t>“</t>
    </r>
    <r>
      <rPr>
        <sz val="11"/>
        <color theme="1"/>
        <rFont val="楷体"/>
        <charset val="134"/>
      </rPr>
      <t>美化校园，你我同行</t>
    </r>
    <r>
      <rPr>
        <sz val="11"/>
        <color theme="1"/>
        <rFont val="Times New Roman"/>
        <charset val="134"/>
      </rPr>
      <t>”</t>
    </r>
    <r>
      <rPr>
        <sz val="11"/>
        <color theme="1"/>
        <rFont val="楷体"/>
        <charset val="134"/>
      </rPr>
      <t>志愿活动</t>
    </r>
    <r>
      <rPr>
        <sz val="11"/>
        <color theme="1"/>
        <rFont val="Times New Roman"/>
        <charset val="134"/>
      </rPr>
      <t>2</t>
    </r>
    <r>
      <rPr>
        <sz val="11"/>
        <color theme="1"/>
        <rFont val="楷体"/>
        <charset val="134"/>
      </rPr>
      <t>次</t>
    </r>
  </si>
  <si>
    <t>邸子瀛</t>
  </si>
  <si>
    <t>201803201008</t>
  </si>
  <si>
    <r>
      <t>山西大学</t>
    </r>
    <r>
      <rPr>
        <sz val="11"/>
        <color theme="1"/>
        <rFont val="Times New Roman"/>
        <charset val="134"/>
      </rPr>
      <t>2019</t>
    </r>
    <r>
      <rPr>
        <sz val="11"/>
        <color theme="1"/>
        <rFont val="楷体"/>
        <charset val="134"/>
      </rPr>
      <t>年春运铁路志愿活动、山西大学档案馆整理志愿活动、疫情防控餐厅志愿活动、迎泽宾馆志愿活动</t>
    </r>
  </si>
  <si>
    <t>刘璐</t>
  </si>
  <si>
    <t>201803202027</t>
  </si>
  <si>
    <r>
      <t>青运村志愿活动培训</t>
    </r>
    <r>
      <rPr>
        <sz val="11"/>
        <color theme="1"/>
        <rFont val="Times New Roman"/>
        <charset val="134"/>
      </rPr>
      <t xml:space="preserve"> </t>
    </r>
    <r>
      <rPr>
        <sz val="11"/>
        <color theme="1"/>
        <rFont val="楷体"/>
        <charset val="134"/>
      </rPr>
      <t>刷树</t>
    </r>
    <r>
      <rPr>
        <sz val="11"/>
        <color theme="1"/>
        <rFont val="Times New Roman"/>
        <charset val="134"/>
      </rPr>
      <t xml:space="preserve"> “</t>
    </r>
    <r>
      <rPr>
        <sz val="11"/>
        <color theme="1"/>
        <rFont val="楷体"/>
        <charset val="134"/>
      </rPr>
      <t>美化校园</t>
    </r>
    <r>
      <rPr>
        <sz val="11"/>
        <color theme="1"/>
        <rFont val="Times New Roman"/>
        <charset val="134"/>
      </rPr>
      <t xml:space="preserve"> </t>
    </r>
    <r>
      <rPr>
        <sz val="11"/>
        <color theme="1"/>
        <rFont val="楷体"/>
        <charset val="134"/>
      </rPr>
      <t>你我同行</t>
    </r>
    <r>
      <rPr>
        <sz val="11"/>
        <color theme="1"/>
        <rFont val="Times New Roman"/>
        <charset val="134"/>
      </rPr>
      <t xml:space="preserve">” </t>
    </r>
    <r>
      <rPr>
        <sz val="11"/>
        <color theme="1"/>
        <rFont val="楷体"/>
        <charset val="134"/>
      </rPr>
      <t>疫情防控餐厅志愿活动（晚上）</t>
    </r>
    <r>
      <rPr>
        <sz val="11"/>
        <color theme="1"/>
        <rFont val="Times New Roman"/>
        <charset val="134"/>
      </rPr>
      <t xml:space="preserve"> </t>
    </r>
    <r>
      <rPr>
        <sz val="11"/>
        <color theme="1"/>
        <rFont val="楷体"/>
        <charset val="134"/>
      </rPr>
      <t>迎接二青会公交站宣传活动</t>
    </r>
  </si>
  <si>
    <t>林栩</t>
  </si>
  <si>
    <t>20200320302043</t>
  </si>
  <si>
    <r>
      <t>山西大学疫情防控餐厅志愿活动（晚上）；防艾知识巡讲</t>
    </r>
    <r>
      <rPr>
        <sz val="11"/>
        <color theme="1"/>
        <rFont val="Times New Roman"/>
        <charset val="134"/>
      </rPr>
      <t>(</t>
    </r>
    <r>
      <rPr>
        <sz val="11"/>
        <color theme="1"/>
        <rFont val="楷体"/>
        <charset val="134"/>
      </rPr>
      <t>外国语学院、新闻学院）；山西大学新闻学院省图书馆志愿服务</t>
    </r>
  </si>
  <si>
    <t>熊杨</t>
  </si>
  <si>
    <t>201803201046</t>
  </si>
  <si>
    <r>
      <t>上富镇防控疫情志愿活动活动、山西大学刷树志愿活动、山西大学疫情防控餐厅志愿活动（晚上）、</t>
    </r>
    <r>
      <rPr>
        <sz val="11"/>
        <color theme="1"/>
        <rFont val="Times New Roman"/>
        <charset val="134"/>
      </rPr>
      <t>“</t>
    </r>
    <r>
      <rPr>
        <sz val="11"/>
        <color theme="1"/>
        <rFont val="楷体"/>
        <charset val="134"/>
      </rPr>
      <t>文明校园</t>
    </r>
    <r>
      <rPr>
        <sz val="11"/>
        <color theme="1"/>
        <rFont val="Times New Roman"/>
        <charset val="134"/>
      </rPr>
      <t>”</t>
    </r>
    <r>
      <rPr>
        <sz val="11"/>
        <color theme="1"/>
        <rFont val="楷体"/>
        <charset val="134"/>
      </rPr>
      <t>系列活动（上午）</t>
    </r>
  </si>
  <si>
    <t>王浩妃</t>
  </si>
  <si>
    <t>201903203143</t>
  </si>
  <si>
    <r>
      <t>“</t>
    </r>
    <r>
      <rPr>
        <sz val="11"/>
        <color theme="1"/>
        <rFont val="楷体"/>
        <charset val="134"/>
      </rPr>
      <t>美化校园，你我同行</t>
    </r>
    <r>
      <rPr>
        <sz val="11"/>
        <color theme="1"/>
        <rFont val="Times New Roman"/>
        <charset val="134"/>
      </rPr>
      <t>”</t>
    </r>
    <r>
      <rPr>
        <sz val="11"/>
        <color theme="1"/>
        <rFont val="楷体"/>
        <charset val="134"/>
      </rPr>
      <t>，山西大学疫情防控餐厅志愿活动，河北省廊坊市广阳区永丰道社区疫情服务活动志愿活动（获得市级荣誉）</t>
    </r>
  </si>
  <si>
    <t>李潇芸</t>
  </si>
  <si>
    <t>201803202023</t>
  </si>
  <si>
    <t>二青会开幕式导演组排练志愿服务、美化校园、山西大学防疫志愿活动（晚上）、刷树活动，公交站牌宣传二青会、后秦村村口防疫卡口志愿活动</t>
  </si>
  <si>
    <t>郭于婷</t>
  </si>
  <si>
    <t>201803202013</t>
  </si>
  <si>
    <r>
      <t>山西大学招聘会活动、灵石县医疗志愿服务、灵石县全国文明城市创建志愿服务活动、</t>
    </r>
    <r>
      <rPr>
        <sz val="11"/>
        <color theme="1"/>
        <rFont val="Times New Roman"/>
        <charset val="134"/>
      </rPr>
      <t>2021</t>
    </r>
    <r>
      <rPr>
        <sz val="11"/>
        <color theme="1"/>
        <rFont val="楷体"/>
        <charset val="134"/>
      </rPr>
      <t>年灵石县疫情防控活动、全国扶贫志愿活动推广活动</t>
    </r>
  </si>
  <si>
    <t>武书佳</t>
  </si>
  <si>
    <t>201803201044</t>
  </si>
  <si>
    <r>
      <t>社区疫情防控及人口入户摸底信息录入、疫情防控体温检测志愿活动、北家属院活动、</t>
    </r>
    <r>
      <rPr>
        <sz val="11"/>
        <color theme="1"/>
        <rFont val="Times New Roman"/>
        <charset val="134"/>
      </rPr>
      <t>“</t>
    </r>
    <r>
      <rPr>
        <sz val="11"/>
        <color theme="1"/>
        <rFont val="楷体"/>
        <charset val="134"/>
      </rPr>
      <t>美化校园你我同行</t>
    </r>
    <r>
      <rPr>
        <sz val="11"/>
        <color theme="1"/>
        <rFont val="Times New Roman"/>
        <charset val="134"/>
      </rPr>
      <t>”</t>
    </r>
    <r>
      <rPr>
        <sz val="11"/>
        <color theme="1"/>
        <rFont val="楷体"/>
        <charset val="134"/>
      </rPr>
      <t>志愿服务活动、山西大学刷树志愿活动活动</t>
    </r>
  </si>
  <si>
    <t>张海桐</t>
  </si>
  <si>
    <t>201803202055</t>
  </si>
  <si>
    <r>
      <t>山西大学疫情防控餐厅志愿活动（晚上</t>
    </r>
    <r>
      <rPr>
        <sz val="11"/>
        <color theme="1"/>
        <rFont val="Times New Roman"/>
        <charset val="134"/>
      </rPr>
      <t>+</t>
    </r>
    <r>
      <rPr>
        <sz val="11"/>
        <color theme="1"/>
        <rFont val="楷体"/>
        <charset val="134"/>
      </rPr>
      <t>中午）；青运村志愿活动服务项目（包含演练和开村后）（上午</t>
    </r>
    <r>
      <rPr>
        <sz val="11"/>
        <color theme="1"/>
        <rFont val="Times New Roman"/>
        <charset val="134"/>
      </rPr>
      <t>+</t>
    </r>
    <r>
      <rPr>
        <sz val="11"/>
        <color theme="1"/>
        <rFont val="楷体"/>
        <charset val="134"/>
      </rPr>
      <t>下午）；</t>
    </r>
    <r>
      <rPr>
        <sz val="11"/>
        <color theme="1"/>
        <rFont val="Times New Roman"/>
        <charset val="134"/>
      </rPr>
      <t>“</t>
    </r>
    <r>
      <rPr>
        <sz val="11"/>
        <color theme="1"/>
        <rFont val="楷体"/>
        <charset val="134"/>
      </rPr>
      <t>二青会</t>
    </r>
    <r>
      <rPr>
        <sz val="11"/>
        <color theme="1"/>
        <rFont val="Times New Roman"/>
        <charset val="134"/>
      </rPr>
      <t>”</t>
    </r>
    <r>
      <rPr>
        <sz val="11"/>
        <color theme="1"/>
        <rFont val="楷体"/>
        <charset val="134"/>
      </rPr>
      <t>志愿活动培训；山西大学</t>
    </r>
    <r>
      <rPr>
        <sz val="11"/>
        <color theme="1"/>
        <rFont val="Times New Roman"/>
        <charset val="134"/>
      </rPr>
      <t>“</t>
    </r>
    <r>
      <rPr>
        <sz val="11"/>
        <color theme="1"/>
        <rFont val="楷体"/>
        <charset val="134"/>
      </rPr>
      <t>迎接二青会</t>
    </r>
    <r>
      <rPr>
        <sz val="11"/>
        <color theme="1"/>
        <rFont val="Times New Roman"/>
        <charset val="134"/>
      </rPr>
      <t>”</t>
    </r>
    <r>
      <rPr>
        <sz val="11"/>
        <color theme="1"/>
        <rFont val="楷体"/>
        <charset val="134"/>
      </rPr>
      <t>公交站宣传活动</t>
    </r>
  </si>
  <si>
    <t>王夏荷</t>
  </si>
  <si>
    <t>201803202042</t>
  </si>
  <si>
    <r>
      <t>二青会志愿活动培训、二青会排球比赛山西大学专场、中华人民共和国第二届青年运动会排球比赛</t>
    </r>
    <r>
      <rPr>
        <sz val="11"/>
        <color theme="1"/>
        <rFont val="Times New Roman"/>
        <charset val="134"/>
      </rPr>
      <t>——</t>
    </r>
    <r>
      <rPr>
        <sz val="11"/>
        <color theme="1"/>
        <rFont val="楷体"/>
        <charset val="134"/>
      </rPr>
      <t>山西大学专场、山西大学餐厅防疫志愿活动（中午）、山西大学餐厅防疫志愿活动（晚上）、芮城县青年疫情防控志愿活动</t>
    </r>
  </si>
  <si>
    <t>杨瑜</t>
  </si>
  <si>
    <t>201803201051</t>
  </si>
  <si>
    <t>疫情防控知识宣传、山西大学北家属院、山西大学疫情防控餐厅志愿活动（晚上）、山西大学疫情防控餐厅志愿活动（中午）、二青会志愿服务、青运会志愿活动服务、山西大学二青会志愿活动出征仪式、二青会志愿活动培训，山西大学刷树志愿活动</t>
  </si>
  <si>
    <t>安思潼</t>
  </si>
  <si>
    <t>201803201001</t>
  </si>
  <si>
    <r>
      <t>胜利村疫情防控志愿活动、二青会志愿服务、丽华大酒店志愿服务、青运村志愿活动服务、</t>
    </r>
    <r>
      <rPr>
        <sz val="11"/>
        <color theme="1"/>
        <rFont val="Times New Roman"/>
        <charset val="134"/>
      </rPr>
      <t>“</t>
    </r>
    <r>
      <rPr>
        <sz val="11"/>
        <color theme="1"/>
        <rFont val="楷体"/>
        <charset val="134"/>
      </rPr>
      <t>美化校园、你我同行</t>
    </r>
    <r>
      <rPr>
        <sz val="11"/>
        <color theme="1"/>
        <rFont val="Times New Roman"/>
        <charset val="134"/>
      </rPr>
      <t>”</t>
    </r>
    <r>
      <rPr>
        <sz val="11"/>
        <color theme="1"/>
        <rFont val="楷体"/>
        <charset val="134"/>
      </rPr>
      <t>、反馈会志愿服务、太原南站志愿服务、山西大学</t>
    </r>
    <r>
      <rPr>
        <sz val="11"/>
        <color theme="1"/>
        <rFont val="Times New Roman"/>
        <charset val="134"/>
      </rPr>
      <t>“</t>
    </r>
    <r>
      <rPr>
        <sz val="11"/>
        <color theme="1"/>
        <rFont val="楷体"/>
        <charset val="134"/>
      </rPr>
      <t>创城</t>
    </r>
    <r>
      <rPr>
        <sz val="11"/>
        <color theme="1"/>
        <rFont val="Times New Roman"/>
        <charset val="134"/>
      </rPr>
      <t>”</t>
    </r>
    <r>
      <rPr>
        <sz val="11"/>
        <color theme="1"/>
        <rFont val="楷体"/>
        <charset val="134"/>
      </rPr>
      <t>志愿活动、省城大学生防艾志愿活动、荣军养老院志愿活动、省图志愿活动</t>
    </r>
  </si>
  <si>
    <t>王亚天</t>
  </si>
  <si>
    <t>201903203145</t>
  </si>
  <si>
    <r>
      <t>“</t>
    </r>
    <r>
      <rPr>
        <sz val="11"/>
        <color theme="1"/>
        <rFont val="楷体"/>
        <charset val="134"/>
      </rPr>
      <t>美化校园</t>
    </r>
    <r>
      <rPr>
        <sz val="11"/>
        <color theme="1"/>
        <rFont val="Times New Roman"/>
        <charset val="134"/>
      </rPr>
      <t xml:space="preserve"> </t>
    </r>
    <r>
      <rPr>
        <sz val="11"/>
        <color theme="1"/>
        <rFont val="楷体"/>
        <charset val="134"/>
      </rPr>
      <t>你我同行</t>
    </r>
    <r>
      <rPr>
        <sz val="11"/>
        <color theme="1"/>
        <rFont val="Times New Roman"/>
        <charset val="134"/>
      </rPr>
      <t>”</t>
    </r>
    <r>
      <rPr>
        <sz val="11"/>
        <color theme="1"/>
        <rFont val="楷体"/>
        <charset val="134"/>
      </rPr>
      <t>志愿活动；</t>
    </r>
    <r>
      <rPr>
        <sz val="11"/>
        <color theme="1"/>
        <rFont val="Times New Roman"/>
        <charset val="134"/>
      </rPr>
      <t>“</t>
    </r>
    <r>
      <rPr>
        <sz val="11"/>
        <color theme="1"/>
        <rFont val="楷体"/>
        <charset val="134"/>
      </rPr>
      <t>抗击疫情</t>
    </r>
    <r>
      <rPr>
        <sz val="11"/>
        <color theme="1"/>
        <rFont val="Times New Roman"/>
        <charset val="134"/>
      </rPr>
      <t>”</t>
    </r>
    <r>
      <rPr>
        <sz val="11"/>
        <color theme="1"/>
        <rFont val="楷体"/>
        <charset val="134"/>
      </rPr>
      <t>山西大学疫情防控餐厅志愿活动；山西省临猗县</t>
    </r>
    <r>
      <rPr>
        <sz val="11"/>
        <color theme="1"/>
        <rFont val="Times New Roman"/>
        <charset val="134"/>
      </rPr>
      <t>“</t>
    </r>
    <r>
      <rPr>
        <sz val="11"/>
        <color theme="1"/>
        <rFont val="楷体"/>
        <charset val="134"/>
      </rPr>
      <t>疫情防控</t>
    </r>
    <r>
      <rPr>
        <sz val="11"/>
        <color theme="1"/>
        <rFont val="Times New Roman"/>
        <charset val="134"/>
      </rPr>
      <t>·</t>
    </r>
    <r>
      <rPr>
        <sz val="11"/>
        <color theme="1"/>
        <rFont val="楷体"/>
        <charset val="134"/>
      </rPr>
      <t>你我同行</t>
    </r>
    <r>
      <rPr>
        <sz val="11"/>
        <color theme="1"/>
        <rFont val="Times New Roman"/>
        <charset val="134"/>
      </rPr>
      <t>”</t>
    </r>
    <r>
      <rPr>
        <sz val="11"/>
        <color theme="1"/>
        <rFont val="楷体"/>
        <charset val="134"/>
      </rPr>
      <t>志愿活动、</t>
    </r>
    <r>
      <rPr>
        <sz val="11"/>
        <color theme="1"/>
        <rFont val="Times New Roman"/>
        <charset val="134"/>
      </rPr>
      <t>“</t>
    </r>
    <r>
      <rPr>
        <sz val="11"/>
        <color theme="1"/>
        <rFont val="楷体"/>
        <charset val="134"/>
      </rPr>
      <t>抗击疫情</t>
    </r>
    <r>
      <rPr>
        <sz val="11"/>
        <color theme="1"/>
        <rFont val="Times New Roman"/>
        <charset val="134"/>
      </rPr>
      <t>·</t>
    </r>
    <r>
      <rPr>
        <sz val="11"/>
        <color theme="1"/>
        <rFont val="楷体"/>
        <charset val="134"/>
      </rPr>
      <t>青春助力</t>
    </r>
    <r>
      <rPr>
        <sz val="11"/>
        <color theme="1"/>
        <rFont val="Times New Roman"/>
        <charset val="134"/>
      </rPr>
      <t>”</t>
    </r>
    <r>
      <rPr>
        <sz val="11"/>
        <color theme="1"/>
        <rFont val="楷体"/>
        <charset val="134"/>
      </rPr>
      <t>志愿活动、</t>
    </r>
    <r>
      <rPr>
        <sz val="11"/>
        <color theme="1"/>
        <rFont val="Times New Roman"/>
        <charset val="134"/>
      </rPr>
      <t>“</t>
    </r>
    <r>
      <rPr>
        <sz val="11"/>
        <color theme="1"/>
        <rFont val="楷体"/>
        <charset val="134"/>
      </rPr>
      <t>抗击疫情</t>
    </r>
    <r>
      <rPr>
        <sz val="11"/>
        <color theme="1"/>
        <rFont val="Times New Roman"/>
        <charset val="134"/>
      </rPr>
      <t>·</t>
    </r>
    <r>
      <rPr>
        <sz val="11"/>
        <color theme="1"/>
        <rFont val="楷体"/>
        <charset val="134"/>
      </rPr>
      <t>联防联控</t>
    </r>
    <r>
      <rPr>
        <sz val="11"/>
        <color theme="1"/>
        <rFont val="Times New Roman"/>
        <charset val="134"/>
      </rPr>
      <t>”</t>
    </r>
    <r>
      <rPr>
        <sz val="11"/>
        <color theme="1"/>
        <rFont val="楷体"/>
        <charset val="134"/>
      </rPr>
      <t>志愿活动；山西大学新闻学院</t>
    </r>
    <r>
      <rPr>
        <sz val="11"/>
        <color theme="1"/>
        <rFont val="Times New Roman"/>
        <charset val="134"/>
      </rPr>
      <t>“</t>
    </r>
    <r>
      <rPr>
        <sz val="11"/>
        <color theme="1"/>
        <rFont val="楷体"/>
        <charset val="134"/>
      </rPr>
      <t>美化校园</t>
    </r>
    <r>
      <rPr>
        <sz val="11"/>
        <color theme="1"/>
        <rFont val="Times New Roman"/>
        <charset val="134"/>
      </rPr>
      <t>”</t>
    </r>
    <r>
      <rPr>
        <sz val="11"/>
        <color theme="1"/>
        <rFont val="楷体"/>
        <charset val="134"/>
      </rPr>
      <t>志愿服务活动</t>
    </r>
  </si>
  <si>
    <t>数学科学学院学院志愿服务时长汇总表</t>
  </si>
  <si>
    <r>
      <rPr>
        <sz val="11"/>
        <color rgb="FF000000"/>
        <rFont val="楷体"/>
        <charset val="134"/>
      </rPr>
      <t>侯俊伟</t>
    </r>
  </si>
  <si>
    <r>
      <rPr>
        <sz val="11"/>
        <color rgb="FF000000"/>
        <rFont val="楷体"/>
        <charset val="134"/>
      </rPr>
      <t>植树节</t>
    </r>
  </si>
  <si>
    <r>
      <rPr>
        <sz val="11"/>
        <color rgb="FF000000"/>
        <rFont val="楷体"/>
        <charset val="134"/>
      </rPr>
      <t>康新利</t>
    </r>
  </si>
  <si>
    <r>
      <rPr>
        <sz val="11"/>
        <color rgb="FF000000"/>
        <rFont val="楷体"/>
        <charset val="134"/>
      </rPr>
      <t>赵鑫宇</t>
    </r>
  </si>
  <si>
    <r>
      <rPr>
        <sz val="11"/>
        <color rgb="FF000000"/>
        <rFont val="楷体"/>
        <charset val="134"/>
      </rPr>
      <t>朱晓艺</t>
    </r>
  </si>
  <si>
    <r>
      <rPr>
        <sz val="11"/>
        <color rgb="FF000000"/>
        <rFont val="楷体"/>
        <charset val="134"/>
      </rPr>
      <t>朱雅妮</t>
    </r>
  </si>
  <si>
    <r>
      <rPr>
        <sz val="11"/>
        <color rgb="FF000000"/>
        <rFont val="楷体"/>
        <charset val="134"/>
      </rPr>
      <t>陈</t>
    </r>
    <r>
      <rPr>
        <sz val="11"/>
        <color rgb="FF000000"/>
        <rFont val="Times New Roman"/>
        <charset val="134"/>
      </rPr>
      <t xml:space="preserve">  </t>
    </r>
    <r>
      <rPr>
        <sz val="11"/>
        <color rgb="FF000000"/>
        <rFont val="楷体"/>
        <charset val="134"/>
      </rPr>
      <t>新</t>
    </r>
  </si>
  <si>
    <t>20200090301028</t>
  </si>
  <si>
    <r>
      <rPr>
        <sz val="11"/>
        <color rgb="FF000000"/>
        <rFont val="楷体"/>
        <charset val="134"/>
      </rPr>
      <t>纸因有你</t>
    </r>
  </si>
  <si>
    <r>
      <rPr>
        <sz val="11"/>
        <color rgb="FF000000"/>
        <rFont val="楷体"/>
        <charset val="134"/>
      </rPr>
      <t>李永学</t>
    </r>
  </si>
  <si>
    <t>20200090301047</t>
  </si>
  <si>
    <r>
      <rPr>
        <sz val="11"/>
        <color rgb="FF000000"/>
        <rFont val="楷体"/>
        <charset val="134"/>
      </rPr>
      <t>任芮麒</t>
    </r>
  </si>
  <si>
    <t>20200090301015</t>
  </si>
  <si>
    <r>
      <rPr>
        <sz val="11"/>
        <color rgb="FF000000"/>
        <rFont val="楷体"/>
        <charset val="134"/>
      </rPr>
      <t>桑瑞杰</t>
    </r>
  </si>
  <si>
    <r>
      <rPr>
        <sz val="11"/>
        <color rgb="FF000000"/>
        <rFont val="楷体"/>
        <charset val="134"/>
      </rPr>
      <t>孙嘉鑫</t>
    </r>
  </si>
  <si>
    <t>20200090301017</t>
  </si>
  <si>
    <r>
      <rPr>
        <sz val="11"/>
        <color rgb="FF000000"/>
        <rFont val="楷体"/>
        <charset val="134"/>
      </rPr>
      <t>王子琪</t>
    </r>
  </si>
  <si>
    <t>20200090301020</t>
  </si>
  <si>
    <r>
      <rPr>
        <sz val="11"/>
        <color rgb="FF000000"/>
        <rFont val="楷体"/>
        <charset val="134"/>
      </rPr>
      <t>文明校园</t>
    </r>
  </si>
  <si>
    <r>
      <rPr>
        <sz val="11"/>
        <color rgb="FF000000"/>
        <rFont val="楷体"/>
        <charset val="134"/>
      </rPr>
      <t>赵子让</t>
    </r>
  </si>
  <si>
    <t>20200090302026</t>
  </si>
  <si>
    <r>
      <rPr>
        <sz val="11"/>
        <color rgb="FF000000"/>
        <rFont val="楷体"/>
        <charset val="134"/>
      </rPr>
      <t>段茹莎</t>
    </r>
  </si>
  <si>
    <t>201800904011</t>
  </si>
  <si>
    <r>
      <rPr>
        <sz val="11"/>
        <color rgb="FF000000"/>
        <rFont val="楷体"/>
        <charset val="134"/>
      </rPr>
      <t>爱心中转站</t>
    </r>
  </si>
  <si>
    <r>
      <rPr>
        <sz val="11"/>
        <color rgb="FF000000"/>
        <rFont val="楷体"/>
        <charset val="134"/>
      </rPr>
      <t>柴若兮</t>
    </r>
  </si>
  <si>
    <r>
      <rPr>
        <sz val="11"/>
        <color rgb="FF000000"/>
        <rFont val="楷体"/>
        <charset val="134"/>
      </rPr>
      <t>爱在夕阳行</t>
    </r>
  </si>
  <si>
    <r>
      <rPr>
        <sz val="11"/>
        <color rgb="FF000000"/>
        <rFont val="楷体"/>
        <charset val="134"/>
      </rPr>
      <t>杜海丽</t>
    </r>
  </si>
  <si>
    <r>
      <rPr>
        <sz val="11"/>
        <color rgb="FF000000"/>
        <rFont val="楷体"/>
        <charset val="134"/>
      </rPr>
      <t>贾英菊</t>
    </r>
  </si>
  <si>
    <r>
      <rPr>
        <sz val="11"/>
        <color rgb="FF000000"/>
        <rFont val="楷体"/>
        <charset val="134"/>
      </rPr>
      <t>李</t>
    </r>
    <r>
      <rPr>
        <sz val="11"/>
        <color rgb="FF000000"/>
        <rFont val="Times New Roman"/>
        <charset val="134"/>
      </rPr>
      <t xml:space="preserve">  </t>
    </r>
    <r>
      <rPr>
        <sz val="11"/>
        <color rgb="FF000000"/>
        <rFont val="楷体"/>
        <charset val="134"/>
      </rPr>
      <t>衡</t>
    </r>
  </si>
  <si>
    <r>
      <rPr>
        <sz val="11"/>
        <color rgb="FF000000"/>
        <rFont val="楷体"/>
        <charset val="134"/>
      </rPr>
      <t>鲁欣鑫</t>
    </r>
  </si>
  <si>
    <r>
      <rPr>
        <sz val="11"/>
        <color rgb="FF000000"/>
        <rFont val="楷体"/>
        <charset val="134"/>
      </rPr>
      <t>杨佳卉</t>
    </r>
  </si>
  <si>
    <r>
      <rPr>
        <sz val="11"/>
        <color rgb="FF000000"/>
        <rFont val="楷体"/>
        <charset val="134"/>
      </rPr>
      <t>袁教智</t>
    </r>
  </si>
  <si>
    <t>201800902052</t>
  </si>
  <si>
    <r>
      <rPr>
        <sz val="11"/>
        <color rgb="FF000000"/>
        <rFont val="楷体"/>
        <charset val="134"/>
      </rPr>
      <t>民俗博物馆</t>
    </r>
  </si>
  <si>
    <r>
      <rPr>
        <sz val="11"/>
        <color rgb="FF000000"/>
        <rFont val="楷体"/>
        <charset val="134"/>
      </rPr>
      <t>张文焱</t>
    </r>
  </si>
  <si>
    <r>
      <rPr>
        <sz val="11"/>
        <color rgb="FF000000"/>
        <rFont val="楷体"/>
        <charset val="134"/>
      </rPr>
      <t>朱家豪</t>
    </r>
  </si>
  <si>
    <t>201800902062</t>
  </si>
  <si>
    <r>
      <rPr>
        <sz val="11"/>
        <color rgb="FF000000"/>
        <rFont val="楷体"/>
        <charset val="134"/>
      </rPr>
      <t>郭钰翔</t>
    </r>
  </si>
  <si>
    <r>
      <rPr>
        <sz val="11"/>
        <color rgb="FF000000"/>
        <rFont val="楷体"/>
        <charset val="134"/>
      </rPr>
      <t>吉玺茂</t>
    </r>
  </si>
  <si>
    <r>
      <rPr>
        <sz val="11"/>
        <color rgb="FF000000"/>
        <rFont val="楷体"/>
        <charset val="134"/>
      </rPr>
      <t>疫情志愿服务</t>
    </r>
  </si>
  <si>
    <r>
      <rPr>
        <sz val="11"/>
        <color rgb="FF000000"/>
        <rFont val="楷体"/>
        <charset val="134"/>
      </rPr>
      <t>李欣茹</t>
    </r>
  </si>
  <si>
    <r>
      <rPr>
        <sz val="11"/>
        <color rgb="FF000000"/>
        <rFont val="楷体"/>
        <charset val="134"/>
      </rPr>
      <t>科技馆讲解员</t>
    </r>
  </si>
  <si>
    <r>
      <rPr>
        <sz val="11"/>
        <color rgb="FF000000"/>
        <rFont val="楷体"/>
        <charset val="134"/>
      </rPr>
      <t>陈鑫赫</t>
    </r>
  </si>
  <si>
    <r>
      <rPr>
        <sz val="11"/>
        <color rgb="FF000000"/>
        <rFont val="楷体"/>
        <charset val="134"/>
      </rPr>
      <t>高英皓</t>
    </r>
  </si>
  <si>
    <t>20200090301029</t>
  </si>
  <si>
    <r>
      <rPr>
        <sz val="11"/>
        <color rgb="FF000000"/>
        <rFont val="楷体"/>
        <charset val="134"/>
      </rPr>
      <t>文明校园志愿活动</t>
    </r>
  </si>
  <si>
    <r>
      <rPr>
        <sz val="11"/>
        <color rgb="FF000000"/>
        <rFont val="楷体"/>
        <charset val="134"/>
      </rPr>
      <t>孙龙扬</t>
    </r>
  </si>
  <si>
    <t>20200090302037</t>
  </si>
  <si>
    <r>
      <rPr>
        <sz val="11"/>
        <color rgb="FF000000"/>
        <rFont val="楷体"/>
        <charset val="134"/>
      </rPr>
      <t>杜</t>
    </r>
    <r>
      <rPr>
        <sz val="11"/>
        <color rgb="FF000000"/>
        <rFont val="Times New Roman"/>
        <charset val="134"/>
      </rPr>
      <t xml:space="preserve">  </t>
    </r>
    <r>
      <rPr>
        <sz val="11"/>
        <color rgb="FF000000"/>
        <rFont val="楷体"/>
        <charset val="134"/>
      </rPr>
      <t>辉</t>
    </r>
  </si>
  <si>
    <t>20200090302013</t>
  </si>
  <si>
    <r>
      <rPr>
        <sz val="11"/>
        <color rgb="FF000000"/>
        <rFont val="楷体"/>
        <charset val="134"/>
      </rPr>
      <t>善行</t>
    </r>
    <r>
      <rPr>
        <sz val="11"/>
        <color rgb="FF000000"/>
        <rFont val="Times New Roman"/>
        <charset val="134"/>
      </rPr>
      <t>100</t>
    </r>
    <r>
      <rPr>
        <sz val="11"/>
        <color rgb="FF000000"/>
        <rFont val="楷体"/>
        <charset val="134"/>
      </rPr>
      <t>街头劝募</t>
    </r>
  </si>
  <si>
    <r>
      <rPr>
        <sz val="11"/>
        <color rgb="FF000000"/>
        <rFont val="楷体"/>
        <charset val="134"/>
      </rPr>
      <t>郭天云</t>
    </r>
  </si>
  <si>
    <r>
      <rPr>
        <sz val="11"/>
        <color rgb="FF000000"/>
        <rFont val="楷体"/>
        <charset val="134"/>
      </rPr>
      <t>梁柯桢</t>
    </r>
  </si>
  <si>
    <r>
      <rPr>
        <sz val="11"/>
        <color rgb="FF000000"/>
        <rFont val="楷体"/>
        <charset val="134"/>
      </rPr>
      <t>爱在夕阳行、植树节</t>
    </r>
  </si>
  <si>
    <r>
      <rPr>
        <sz val="11"/>
        <color rgb="FF000000"/>
        <rFont val="楷体"/>
        <charset val="134"/>
      </rPr>
      <t>新冠肺炎疫情防控安居</t>
    </r>
  </si>
  <si>
    <r>
      <rPr>
        <sz val="11"/>
        <color rgb="FF000000"/>
        <rFont val="楷体"/>
        <charset val="134"/>
      </rPr>
      <t>朱</t>
    </r>
    <r>
      <rPr>
        <sz val="11"/>
        <color rgb="FF000000"/>
        <rFont val="Times New Roman"/>
        <charset val="134"/>
      </rPr>
      <t xml:space="preserve">  </t>
    </r>
    <r>
      <rPr>
        <sz val="11"/>
        <color rgb="FF000000"/>
        <rFont val="楷体"/>
        <charset val="134"/>
      </rPr>
      <t>琳</t>
    </r>
  </si>
  <si>
    <r>
      <rPr>
        <sz val="11"/>
        <color rgb="FF000000"/>
        <rFont val="楷体"/>
        <charset val="134"/>
      </rPr>
      <t>防艾校内宣传志愿活动</t>
    </r>
  </si>
  <si>
    <r>
      <rPr>
        <sz val="11"/>
        <color rgb="FF000000"/>
        <rFont val="楷体"/>
        <charset val="134"/>
      </rPr>
      <t>刘梦洁</t>
    </r>
  </si>
  <si>
    <t>201700901019</t>
  </si>
  <si>
    <r>
      <rPr>
        <sz val="11"/>
        <color rgb="FF000000"/>
        <rFont val="楷体"/>
        <charset val="134"/>
      </rPr>
      <t>爱心中转站、爱在夕阳行</t>
    </r>
  </si>
  <si>
    <r>
      <rPr>
        <sz val="11"/>
        <color rgb="FF000000"/>
        <rFont val="楷体"/>
        <charset val="134"/>
      </rPr>
      <t>龙</t>
    </r>
    <r>
      <rPr>
        <sz val="11"/>
        <color rgb="FF000000"/>
        <rFont val="Times New Roman"/>
        <charset val="134"/>
      </rPr>
      <t xml:space="preserve">  </t>
    </r>
    <r>
      <rPr>
        <sz val="11"/>
        <color rgb="FF000000"/>
        <rFont val="楷体"/>
        <charset val="134"/>
      </rPr>
      <t>靖</t>
    </r>
  </si>
  <si>
    <r>
      <rPr>
        <sz val="11"/>
        <color rgb="FF000000"/>
        <rFont val="楷体"/>
        <charset val="134"/>
      </rPr>
      <t>鲁</t>
    </r>
    <r>
      <rPr>
        <sz val="11"/>
        <color rgb="FF000000"/>
        <rFont val="Times New Roman"/>
        <charset val="134"/>
      </rPr>
      <t xml:space="preserve">  </t>
    </r>
    <r>
      <rPr>
        <sz val="11"/>
        <color rgb="FF000000"/>
        <rFont val="楷体"/>
        <charset val="134"/>
      </rPr>
      <t>轩</t>
    </r>
  </si>
  <si>
    <t>201700901020</t>
  </si>
  <si>
    <r>
      <rPr>
        <sz val="11"/>
        <color rgb="FF000000"/>
        <rFont val="楷体"/>
        <charset val="134"/>
      </rPr>
      <t>续晓龍</t>
    </r>
  </si>
  <si>
    <t>201800902044</t>
  </si>
  <si>
    <r>
      <rPr>
        <sz val="11"/>
        <color rgb="FF000000"/>
        <rFont val="楷体"/>
        <charset val="134"/>
      </rPr>
      <t>爱心中转站、太航敬老院</t>
    </r>
  </si>
  <si>
    <r>
      <rPr>
        <sz val="11"/>
        <color rgb="FF000000"/>
        <rFont val="楷体"/>
        <charset val="134"/>
      </rPr>
      <t>尹乐尧</t>
    </r>
  </si>
  <si>
    <t>201800902050</t>
  </si>
  <si>
    <r>
      <rPr>
        <sz val="11"/>
        <color rgb="FF000000"/>
        <rFont val="楷体"/>
        <charset val="134"/>
      </rPr>
      <t>张少敏</t>
    </r>
  </si>
  <si>
    <r>
      <rPr>
        <sz val="11"/>
        <color rgb="FF000000"/>
        <rFont val="楷体"/>
        <charset val="134"/>
      </rPr>
      <t>郑</t>
    </r>
    <r>
      <rPr>
        <sz val="11"/>
        <color rgb="FF000000"/>
        <rFont val="Times New Roman"/>
        <charset val="134"/>
      </rPr>
      <t xml:space="preserve">  </t>
    </r>
    <r>
      <rPr>
        <sz val="11"/>
        <color rgb="FF000000"/>
        <rFont val="楷体"/>
        <charset val="134"/>
      </rPr>
      <t>烨</t>
    </r>
  </si>
  <si>
    <t>201800902061</t>
  </si>
  <si>
    <r>
      <rPr>
        <sz val="11"/>
        <color rgb="FF000000"/>
        <rFont val="楷体"/>
        <charset val="134"/>
      </rPr>
      <t>卫海琴</t>
    </r>
  </si>
  <si>
    <r>
      <rPr>
        <sz val="11"/>
        <color rgb="FF000000"/>
        <rFont val="楷体"/>
        <charset val="134"/>
      </rPr>
      <t>美化校园你我同行志愿活动</t>
    </r>
  </si>
  <si>
    <r>
      <rPr>
        <sz val="11"/>
        <color rgb="FF000000"/>
        <rFont val="楷体"/>
        <charset val="134"/>
      </rPr>
      <t>张晨琳</t>
    </r>
  </si>
  <si>
    <t>201800902054</t>
  </si>
  <si>
    <r>
      <rPr>
        <sz val="11"/>
        <color rgb="FF000000"/>
        <rFont val="楷体"/>
        <charset val="134"/>
      </rPr>
      <t>爱心中转站、科技馆讲解员</t>
    </r>
  </si>
  <si>
    <r>
      <rPr>
        <sz val="11"/>
        <color rgb="FF000000"/>
        <rFont val="楷体"/>
        <charset val="134"/>
      </rPr>
      <t>李亚杰</t>
    </r>
  </si>
  <si>
    <r>
      <rPr>
        <sz val="11"/>
        <color rgb="FF000000"/>
        <rFont val="楷体"/>
        <charset val="134"/>
      </rPr>
      <t>防艾滋志愿活动、疫情防控监管</t>
    </r>
  </si>
  <si>
    <r>
      <rPr>
        <sz val="11"/>
        <color rgb="FF000000"/>
        <rFont val="楷体"/>
        <charset val="134"/>
      </rPr>
      <t>王东琳</t>
    </r>
  </si>
  <si>
    <r>
      <rPr>
        <sz val="11"/>
        <color rgb="FF000000"/>
        <rFont val="楷体"/>
        <charset val="134"/>
      </rPr>
      <t>晋阳县新馆疫情防控志愿服务</t>
    </r>
  </si>
  <si>
    <r>
      <rPr>
        <sz val="11"/>
        <color rgb="FF000000"/>
        <rFont val="楷体"/>
        <charset val="134"/>
      </rPr>
      <t>周世琰</t>
    </r>
  </si>
  <si>
    <t>20200090302061</t>
  </si>
  <si>
    <r>
      <rPr>
        <sz val="11"/>
        <color rgb="FF000000"/>
        <rFont val="楷体"/>
        <charset val="134"/>
      </rPr>
      <t>纸因有你、山西大学北家属院</t>
    </r>
  </si>
  <si>
    <r>
      <rPr>
        <sz val="11"/>
        <color rgb="FF000000"/>
        <rFont val="楷体"/>
        <charset val="134"/>
      </rPr>
      <t>陈佳宇</t>
    </r>
  </si>
  <si>
    <r>
      <rPr>
        <sz val="11"/>
        <color rgb="FF000000"/>
        <rFont val="楷体"/>
        <charset val="134"/>
      </rPr>
      <t>社区志愿服务</t>
    </r>
    <r>
      <rPr>
        <sz val="11"/>
        <color rgb="FF000000"/>
        <rFont val="Times New Roman"/>
        <charset val="134"/>
      </rPr>
      <t>——</t>
    </r>
    <r>
      <rPr>
        <sz val="11"/>
        <color rgb="FF000000"/>
        <rFont val="楷体"/>
        <charset val="134"/>
      </rPr>
      <t>帮老人搬土豆</t>
    </r>
  </si>
  <si>
    <r>
      <rPr>
        <sz val="11"/>
        <color rgb="FF000000"/>
        <rFont val="楷体"/>
        <charset val="134"/>
      </rPr>
      <t>池</t>
    </r>
    <r>
      <rPr>
        <sz val="11"/>
        <color rgb="FF000000"/>
        <rFont val="Times New Roman"/>
        <charset val="134"/>
      </rPr>
      <t xml:space="preserve">  </t>
    </r>
    <r>
      <rPr>
        <sz val="11"/>
        <color rgb="FF000000"/>
        <rFont val="楷体"/>
        <charset val="134"/>
      </rPr>
      <t>岩</t>
    </r>
  </si>
  <si>
    <r>
      <rPr>
        <sz val="11"/>
        <color rgb="FF000000"/>
        <rFont val="楷体"/>
        <charset val="134"/>
      </rPr>
      <t>黄俊龙</t>
    </r>
  </si>
  <si>
    <r>
      <rPr>
        <sz val="11"/>
        <color rgb="FF000000"/>
        <rFont val="楷体"/>
        <charset val="134"/>
      </rPr>
      <t>李明禹</t>
    </r>
  </si>
  <si>
    <r>
      <rPr>
        <sz val="11"/>
        <color rgb="FF000000"/>
        <rFont val="楷体"/>
        <charset val="134"/>
      </rPr>
      <t>张子晴</t>
    </r>
  </si>
  <si>
    <r>
      <rPr>
        <sz val="11"/>
        <color rgb="FF000000"/>
        <rFont val="楷体"/>
        <charset val="134"/>
      </rPr>
      <t>郑</t>
    </r>
    <r>
      <rPr>
        <sz val="11"/>
        <color rgb="FF000000"/>
        <rFont val="Times New Roman"/>
        <charset val="134"/>
      </rPr>
      <t xml:space="preserve">  </t>
    </r>
    <r>
      <rPr>
        <sz val="11"/>
        <color rgb="FF000000"/>
        <rFont val="楷体"/>
        <charset val="134"/>
      </rPr>
      <t>斌</t>
    </r>
  </si>
  <si>
    <r>
      <rPr>
        <sz val="11"/>
        <color rgb="FF000000"/>
        <rFont val="楷体"/>
        <charset val="134"/>
      </rPr>
      <t>席弘光</t>
    </r>
  </si>
  <si>
    <r>
      <t>2020</t>
    </r>
    <r>
      <rPr>
        <sz val="11"/>
        <color rgb="FF000000"/>
        <rFont val="楷体"/>
        <charset val="134"/>
      </rPr>
      <t>山西大学校园疫情防控</t>
    </r>
  </si>
  <si>
    <r>
      <rPr>
        <sz val="11"/>
        <color rgb="FF000000"/>
        <rFont val="楷体"/>
        <charset val="134"/>
      </rPr>
      <t>马子植</t>
    </r>
  </si>
  <si>
    <r>
      <rPr>
        <sz val="11"/>
        <color rgb="FF000000"/>
        <rFont val="楷体"/>
        <charset val="134"/>
      </rPr>
      <t>迁安返乡大学生疫情防控志愿活动</t>
    </r>
  </si>
  <si>
    <r>
      <rPr>
        <sz val="11"/>
        <color rgb="FF000000"/>
        <rFont val="楷体"/>
        <charset val="134"/>
      </rPr>
      <t>王双好</t>
    </r>
  </si>
  <si>
    <r>
      <rPr>
        <sz val="11"/>
        <color rgb="FF000000"/>
        <rFont val="楷体"/>
        <charset val="134"/>
      </rPr>
      <t>王逸帆</t>
    </r>
  </si>
  <si>
    <r>
      <rPr>
        <sz val="11"/>
        <color rgb="FF000000"/>
        <rFont val="楷体"/>
        <charset val="134"/>
      </rPr>
      <t>徐丹慧</t>
    </r>
  </si>
  <si>
    <t>201800902040</t>
  </si>
  <si>
    <r>
      <t>2020</t>
    </r>
    <r>
      <rPr>
        <sz val="11"/>
        <color rgb="FF000000"/>
        <rFont val="楷体"/>
        <charset val="134"/>
      </rPr>
      <t>秋季校园迎新、植树节活动</t>
    </r>
  </si>
  <si>
    <r>
      <rPr>
        <sz val="11"/>
        <color rgb="FF000000"/>
        <rFont val="楷体"/>
        <charset val="134"/>
      </rPr>
      <t>魏佳宁</t>
    </r>
  </si>
  <si>
    <r>
      <rPr>
        <sz val="11"/>
        <color rgb="FF000000"/>
        <rFont val="楷体"/>
        <charset val="134"/>
      </rPr>
      <t>太原南站</t>
    </r>
    <r>
      <rPr>
        <sz val="11"/>
        <color rgb="FF000000"/>
        <rFont val="Times New Roman"/>
        <charset val="134"/>
      </rPr>
      <t>2019</t>
    </r>
    <r>
      <rPr>
        <sz val="11"/>
        <color rgb="FF000000"/>
        <rFont val="楷体"/>
        <charset val="134"/>
      </rPr>
      <t>年暑运志愿服务活动</t>
    </r>
  </si>
  <si>
    <r>
      <rPr>
        <sz val="11"/>
        <color rgb="FF000000"/>
        <rFont val="楷体"/>
        <charset val="134"/>
      </rPr>
      <t>白雯仪</t>
    </r>
  </si>
  <si>
    <r>
      <rPr>
        <sz val="11"/>
        <color rgb="FF000000"/>
        <rFont val="楷体"/>
        <charset val="134"/>
      </rPr>
      <t>山西大学餐厅防疫志愿活动（晚上）</t>
    </r>
  </si>
  <si>
    <r>
      <rPr>
        <sz val="11"/>
        <color rgb="FF000000"/>
        <rFont val="楷体"/>
        <charset val="134"/>
      </rPr>
      <t>高</t>
    </r>
    <r>
      <rPr>
        <sz val="11"/>
        <color rgb="FF000000"/>
        <rFont val="Times New Roman"/>
        <charset val="134"/>
      </rPr>
      <t xml:space="preserve">  </t>
    </r>
    <r>
      <rPr>
        <sz val="11"/>
        <color rgb="FF000000"/>
        <rFont val="楷体"/>
        <charset val="134"/>
      </rPr>
      <t>垠</t>
    </r>
  </si>
  <si>
    <t>20200090301002</t>
  </si>
  <si>
    <r>
      <rPr>
        <sz val="11"/>
        <color rgb="FF000000"/>
        <rFont val="楷体"/>
        <charset val="134"/>
      </rPr>
      <t>山西大学餐厅防疫志愿活动（中午）</t>
    </r>
  </si>
  <si>
    <r>
      <rPr>
        <sz val="11"/>
        <color rgb="FF000000"/>
        <rFont val="楷体"/>
        <charset val="134"/>
      </rPr>
      <t>李</t>
    </r>
    <r>
      <rPr>
        <sz val="11"/>
        <color rgb="FF000000"/>
        <rFont val="Times New Roman"/>
        <charset val="134"/>
      </rPr>
      <t xml:space="preserve">  </t>
    </r>
    <r>
      <rPr>
        <sz val="11"/>
        <color rgb="FF000000"/>
        <rFont val="楷体"/>
        <charset val="134"/>
      </rPr>
      <t>霖</t>
    </r>
  </si>
  <si>
    <r>
      <rPr>
        <sz val="11"/>
        <color rgb="FF000000"/>
        <rFont val="楷体"/>
        <charset val="134"/>
      </rPr>
      <t>第六次线上</t>
    </r>
    <r>
      <rPr>
        <sz val="11"/>
        <color rgb="FF000000"/>
        <rFont val="Times New Roman"/>
        <charset val="134"/>
      </rPr>
      <t>“</t>
    </r>
    <r>
      <rPr>
        <sz val="11"/>
        <color rgb="FF000000"/>
        <rFont val="楷体"/>
        <charset val="134"/>
      </rPr>
      <t>知</t>
    </r>
    <r>
      <rPr>
        <sz val="11"/>
        <color rgb="FF000000"/>
        <rFont val="Times New Roman"/>
        <charset val="134"/>
      </rPr>
      <t>”</t>
    </r>
    <r>
      <rPr>
        <sz val="11"/>
        <color rgb="FF000000"/>
        <rFont val="楷体"/>
        <charset val="134"/>
      </rPr>
      <t>教</t>
    </r>
    <r>
      <rPr>
        <sz val="11"/>
        <color rgb="FF000000"/>
        <rFont val="Times New Roman"/>
        <charset val="134"/>
      </rPr>
      <t xml:space="preserve">
</t>
    </r>
    <r>
      <rPr>
        <sz val="11"/>
        <color rgb="FF000000"/>
        <rFont val="楷体"/>
        <charset val="134"/>
      </rPr>
      <t>植树节活动</t>
    </r>
  </si>
  <si>
    <r>
      <rPr>
        <sz val="11"/>
        <color rgb="FF000000"/>
        <rFont val="楷体"/>
        <charset val="134"/>
      </rPr>
      <t>李添坤</t>
    </r>
  </si>
  <si>
    <t>20200090301032</t>
  </si>
  <si>
    <r>
      <rPr>
        <sz val="11"/>
        <color rgb="FF000000"/>
        <rFont val="楷体"/>
        <charset val="134"/>
      </rPr>
      <t>汤</t>
    </r>
    <r>
      <rPr>
        <sz val="11"/>
        <color rgb="FF000000"/>
        <rFont val="Times New Roman"/>
        <charset val="134"/>
      </rPr>
      <t xml:space="preserve">  </t>
    </r>
    <r>
      <rPr>
        <sz val="11"/>
        <color rgb="FF000000"/>
        <rFont val="楷体"/>
        <charset val="134"/>
      </rPr>
      <t>璨</t>
    </r>
  </si>
  <si>
    <t>20200090301049</t>
  </si>
  <si>
    <r>
      <rPr>
        <sz val="11"/>
        <color rgb="FF000000"/>
        <rFont val="楷体"/>
        <charset val="134"/>
      </rPr>
      <t>王</t>
    </r>
    <r>
      <rPr>
        <sz val="11"/>
        <color rgb="FF000000"/>
        <rFont val="Times New Roman"/>
        <charset val="134"/>
      </rPr>
      <t xml:space="preserve">  </t>
    </r>
    <r>
      <rPr>
        <sz val="11"/>
        <color rgb="FF000000"/>
        <rFont val="楷体"/>
        <charset val="134"/>
      </rPr>
      <t>钟</t>
    </r>
  </si>
  <si>
    <t>20200090301054</t>
  </si>
  <si>
    <r>
      <rPr>
        <sz val="11"/>
        <color rgb="FF000000"/>
        <rFont val="楷体"/>
        <charset val="134"/>
      </rPr>
      <t>张凯艳</t>
    </r>
  </si>
  <si>
    <t>20200090301009</t>
  </si>
  <si>
    <r>
      <rPr>
        <sz val="11"/>
        <color rgb="FF000000"/>
        <rFont val="楷体"/>
        <charset val="134"/>
      </rPr>
      <t>张琦敏</t>
    </r>
  </si>
  <si>
    <r>
      <rPr>
        <sz val="11"/>
        <color rgb="FF000000"/>
        <rFont val="楷体"/>
        <charset val="134"/>
      </rPr>
      <t>互联网</t>
    </r>
    <r>
      <rPr>
        <sz val="11"/>
        <color rgb="FF000000"/>
        <rFont val="Times New Roman"/>
        <charset val="134"/>
      </rPr>
      <t>+</t>
    </r>
    <r>
      <rPr>
        <sz val="11"/>
        <color rgb="FF000000"/>
        <rFont val="楷体"/>
        <charset val="134"/>
      </rPr>
      <t>赛事志愿活动、太航敬老院</t>
    </r>
  </si>
  <si>
    <r>
      <rPr>
        <sz val="11"/>
        <color rgb="FF000000"/>
        <rFont val="楷体"/>
        <charset val="134"/>
      </rPr>
      <t>赵飞燕</t>
    </r>
  </si>
  <si>
    <t>201800902059</t>
  </si>
  <si>
    <r>
      <rPr>
        <sz val="11"/>
        <color rgb="FF000000"/>
        <rFont val="楷体"/>
        <charset val="134"/>
      </rPr>
      <t>爱在夕阳行</t>
    </r>
    <r>
      <rPr>
        <sz val="11"/>
        <color rgb="FF000000"/>
        <rFont val="Times New Roman"/>
        <charset val="134"/>
      </rPr>
      <t xml:space="preserve">
</t>
    </r>
    <r>
      <rPr>
        <sz val="11"/>
        <color rgb="FF000000"/>
        <rFont val="楷体"/>
        <charset val="134"/>
      </rPr>
      <t>民俗博物馆、植树节</t>
    </r>
  </si>
  <si>
    <r>
      <rPr>
        <sz val="11"/>
        <color rgb="FF000000"/>
        <rFont val="楷体"/>
        <charset val="134"/>
      </rPr>
      <t>彭义淏</t>
    </r>
  </si>
  <si>
    <r>
      <rPr>
        <sz val="11"/>
        <color rgb="FF000000"/>
        <rFont val="楷体"/>
        <charset val="134"/>
      </rPr>
      <t>山西大学刷树志愿活动、爱在夕阳行</t>
    </r>
  </si>
  <si>
    <r>
      <rPr>
        <sz val="11"/>
        <color rgb="FF000000"/>
        <rFont val="楷体"/>
        <charset val="134"/>
      </rPr>
      <t>程佳圆</t>
    </r>
  </si>
  <si>
    <r>
      <rPr>
        <sz val="11"/>
        <color rgb="FF000000"/>
        <rFont val="楷体"/>
        <charset val="134"/>
      </rPr>
      <t>疫情防控志愿活动、美化校园，你我同行</t>
    </r>
  </si>
  <si>
    <r>
      <rPr>
        <sz val="11"/>
        <color rgb="FF000000"/>
        <rFont val="楷体"/>
        <charset val="134"/>
      </rPr>
      <t>郭</t>
    </r>
    <r>
      <rPr>
        <sz val="11"/>
        <color rgb="FF000000"/>
        <rFont val="Times New Roman"/>
        <charset val="134"/>
      </rPr>
      <t xml:space="preserve">  </t>
    </r>
    <r>
      <rPr>
        <sz val="11"/>
        <color rgb="FF000000"/>
        <rFont val="楷体"/>
        <charset val="134"/>
      </rPr>
      <t>钰</t>
    </r>
  </si>
  <si>
    <r>
      <rPr>
        <sz val="11"/>
        <color rgb="FF000000"/>
        <rFont val="楷体"/>
        <charset val="134"/>
      </rPr>
      <t>互联网</t>
    </r>
    <r>
      <rPr>
        <sz val="11"/>
        <color rgb="FF000000"/>
        <rFont val="Times New Roman"/>
        <charset val="134"/>
      </rPr>
      <t>+</t>
    </r>
    <r>
      <rPr>
        <sz val="11"/>
        <color rgb="FF000000"/>
        <rFont val="楷体"/>
        <charset val="134"/>
      </rPr>
      <t>赛事志愿活动、太航敬老院、植树节</t>
    </r>
  </si>
  <si>
    <r>
      <rPr>
        <sz val="11"/>
        <color rgb="FF000000"/>
        <rFont val="楷体"/>
        <charset val="134"/>
      </rPr>
      <t>蔡雅婷</t>
    </r>
  </si>
  <si>
    <t>20200090301055</t>
  </si>
  <si>
    <r>
      <rPr>
        <sz val="11"/>
        <color rgb="FF000000"/>
        <rFont val="楷体"/>
        <charset val="134"/>
      </rPr>
      <t>纸因有你、山西大学餐厅防疫志愿活动（中午）</t>
    </r>
  </si>
  <si>
    <r>
      <rPr>
        <sz val="11"/>
        <color rgb="FF000000"/>
        <rFont val="楷体"/>
        <charset val="134"/>
      </rPr>
      <t>陈宇杰</t>
    </r>
  </si>
  <si>
    <t>20200090301001</t>
  </si>
  <si>
    <r>
      <t>2021</t>
    </r>
    <r>
      <rPr>
        <sz val="11"/>
        <color rgb="FF000000"/>
        <rFont val="楷体"/>
        <charset val="134"/>
      </rPr>
      <t>年和顺县青年志愿活动服务、纸因有你</t>
    </r>
  </si>
  <si>
    <r>
      <rPr>
        <sz val="11"/>
        <color rgb="FF000000"/>
        <rFont val="楷体"/>
        <charset val="134"/>
      </rPr>
      <t>侯星宇</t>
    </r>
  </si>
  <si>
    <t>201800902010</t>
  </si>
  <si>
    <r>
      <rPr>
        <sz val="11"/>
        <color rgb="FF000000"/>
        <rFont val="楷体"/>
        <charset val="134"/>
      </rPr>
      <t>爱在夕阳行、社区志愿服务</t>
    </r>
    <r>
      <rPr>
        <sz val="11"/>
        <color rgb="FF000000"/>
        <rFont val="Times New Roman"/>
        <charset val="134"/>
      </rPr>
      <t>——</t>
    </r>
    <r>
      <rPr>
        <sz val="11"/>
        <color rgb="FF000000"/>
        <rFont val="楷体"/>
        <charset val="134"/>
      </rPr>
      <t>整理社区图书</t>
    </r>
  </si>
  <si>
    <r>
      <rPr>
        <sz val="11"/>
        <color rgb="FF000000"/>
        <rFont val="楷体"/>
        <charset val="134"/>
      </rPr>
      <t>刘子蕙</t>
    </r>
  </si>
  <si>
    <r>
      <t>2019</t>
    </r>
    <r>
      <rPr>
        <sz val="11"/>
        <color rgb="FF000000"/>
        <rFont val="楷体"/>
        <charset val="134"/>
      </rPr>
      <t>年全国夏季游泳锦标赛、爱心中转站</t>
    </r>
  </si>
  <si>
    <r>
      <rPr>
        <sz val="11"/>
        <color rgb="FF000000"/>
        <rFont val="楷体"/>
        <charset val="134"/>
      </rPr>
      <t>秦佳欣</t>
    </r>
  </si>
  <si>
    <t>20200090302005</t>
  </si>
  <si>
    <r>
      <rPr>
        <sz val="11"/>
        <color rgb="FF000000"/>
        <rFont val="楷体"/>
        <charset val="134"/>
      </rPr>
      <t>文明校园、山西大学餐厅防疫志愿活动（中午）</t>
    </r>
  </si>
  <si>
    <r>
      <rPr>
        <sz val="11"/>
        <color rgb="FF000000"/>
        <rFont val="楷体"/>
        <charset val="134"/>
      </rPr>
      <t>周</t>
    </r>
    <r>
      <rPr>
        <sz val="11"/>
        <color rgb="FF000000"/>
        <rFont val="Times New Roman"/>
        <charset val="134"/>
      </rPr>
      <t xml:space="preserve">  </t>
    </r>
    <r>
      <rPr>
        <sz val="11"/>
        <color rgb="FF000000"/>
        <rFont val="楷体"/>
        <charset val="134"/>
      </rPr>
      <t>可</t>
    </r>
  </si>
  <si>
    <r>
      <rPr>
        <sz val="11"/>
        <color rgb="FF000000"/>
        <rFont val="楷体"/>
        <charset val="134"/>
      </rPr>
      <t>爱心中转站、社区志愿服务</t>
    </r>
    <r>
      <rPr>
        <sz val="11"/>
        <color rgb="FF000000"/>
        <rFont val="Times New Roman"/>
        <charset val="134"/>
      </rPr>
      <t>——</t>
    </r>
    <r>
      <rPr>
        <sz val="11"/>
        <color rgb="FF000000"/>
        <rFont val="楷体"/>
        <charset val="134"/>
      </rPr>
      <t>整理社区图书</t>
    </r>
  </si>
  <si>
    <r>
      <rPr>
        <sz val="11"/>
        <color rgb="FF000000"/>
        <rFont val="楷体"/>
        <charset val="134"/>
      </rPr>
      <t>曹聪洁</t>
    </r>
  </si>
  <si>
    <r>
      <rPr>
        <sz val="11"/>
        <color rgb="FF000000"/>
        <rFont val="楷体"/>
        <charset val="134"/>
      </rPr>
      <t>山西大学</t>
    </r>
    <r>
      <rPr>
        <sz val="11"/>
        <color rgb="FF000000"/>
        <rFont val="Times New Roman"/>
        <charset val="134"/>
      </rPr>
      <t>“</t>
    </r>
    <r>
      <rPr>
        <sz val="11"/>
        <color rgb="FF000000"/>
        <rFont val="楷体"/>
        <charset val="134"/>
      </rPr>
      <t>助力二青会，单车旗飞扬</t>
    </r>
    <r>
      <rPr>
        <sz val="11"/>
        <color rgb="FF000000"/>
        <rFont val="Times New Roman"/>
        <charset val="134"/>
      </rPr>
      <t>”</t>
    </r>
    <r>
      <rPr>
        <sz val="11"/>
        <color rgb="FF000000"/>
        <rFont val="楷体"/>
        <charset val="134"/>
      </rPr>
      <t>宣传活动</t>
    </r>
  </si>
  <si>
    <r>
      <rPr>
        <sz val="11"/>
        <color rgb="FF000000"/>
        <rFont val="楷体"/>
        <charset val="134"/>
      </rPr>
      <t>冯</t>
    </r>
    <r>
      <rPr>
        <sz val="11"/>
        <color rgb="FF000000"/>
        <rFont val="Times New Roman"/>
        <charset val="134"/>
      </rPr>
      <t xml:space="preserve">  </t>
    </r>
    <r>
      <rPr>
        <sz val="11"/>
        <color rgb="FF000000"/>
        <rFont val="楷体"/>
        <charset val="134"/>
      </rPr>
      <t>婧</t>
    </r>
  </si>
  <si>
    <r>
      <rPr>
        <sz val="11"/>
        <color rgb="FF000000"/>
        <rFont val="楷体"/>
        <charset val="134"/>
      </rPr>
      <t>美化校园、山西大学坞城校区创城志愿活动签到</t>
    </r>
  </si>
  <si>
    <r>
      <rPr>
        <sz val="11"/>
        <color rgb="FF000000"/>
        <rFont val="楷体"/>
        <charset val="134"/>
      </rPr>
      <t>刘美玉</t>
    </r>
  </si>
  <si>
    <r>
      <rPr>
        <sz val="11"/>
        <color rgb="FF000000"/>
        <rFont val="楷体"/>
        <charset val="134"/>
      </rPr>
      <t>爱心中转站、爱在夕阳行、民俗博物馆、植树节</t>
    </r>
  </si>
  <si>
    <r>
      <rPr>
        <sz val="11"/>
        <color rgb="FF000000"/>
        <rFont val="楷体"/>
        <charset val="134"/>
      </rPr>
      <t>闫志梅</t>
    </r>
  </si>
  <si>
    <r>
      <rPr>
        <sz val="11"/>
        <color rgb="FF000000"/>
        <rFont val="楷体"/>
        <charset val="134"/>
      </rPr>
      <t>山西大学餐厅防疫志愿活动（晚上）、爱在夕阳行</t>
    </r>
  </si>
  <si>
    <r>
      <rPr>
        <sz val="11"/>
        <color rgb="FF000000"/>
        <rFont val="楷体"/>
        <charset val="134"/>
      </rPr>
      <t>张贝贝</t>
    </r>
  </si>
  <si>
    <r>
      <rPr>
        <sz val="11"/>
        <color rgb="FF000000"/>
        <rFont val="楷体"/>
        <charset val="134"/>
      </rPr>
      <t>张缤尹</t>
    </r>
  </si>
  <si>
    <r>
      <rPr>
        <sz val="11"/>
        <color rgb="FF000000"/>
        <rFont val="楷体"/>
        <charset val="134"/>
      </rPr>
      <t>山西大学餐厅防疫志愿活动（晚上）、防艾滋志愿活动</t>
    </r>
  </si>
  <si>
    <r>
      <rPr>
        <sz val="11"/>
        <color rgb="FF000000"/>
        <rFont val="楷体"/>
        <charset val="134"/>
      </rPr>
      <t>梁丹妮</t>
    </r>
  </si>
  <si>
    <r>
      <rPr>
        <sz val="11"/>
        <color rgb="FF000000"/>
        <rFont val="楷体"/>
        <charset val="134"/>
      </rPr>
      <t>社区志愿服务</t>
    </r>
    <r>
      <rPr>
        <sz val="11"/>
        <color rgb="FF000000"/>
        <rFont val="Times New Roman"/>
        <charset val="134"/>
      </rPr>
      <t>——</t>
    </r>
    <r>
      <rPr>
        <sz val="11"/>
        <color rgb="FF000000"/>
        <rFont val="楷体"/>
        <charset val="134"/>
      </rPr>
      <t>帮老人搬土豆</t>
    </r>
    <r>
      <rPr>
        <sz val="11"/>
        <color rgb="FF000000"/>
        <rFont val="Times New Roman"/>
        <charset val="134"/>
      </rPr>
      <t xml:space="preserve">
9.3</t>
    </r>
    <r>
      <rPr>
        <sz val="11"/>
        <color rgb="FF000000"/>
        <rFont val="楷体"/>
        <charset val="134"/>
      </rPr>
      <t>志愿活动</t>
    </r>
  </si>
  <si>
    <r>
      <rPr>
        <sz val="11"/>
        <color rgb="FF000000"/>
        <rFont val="楷体"/>
        <charset val="134"/>
      </rPr>
      <t>郝梦羽</t>
    </r>
  </si>
  <si>
    <t>20200090302015</t>
  </si>
  <si>
    <r>
      <rPr>
        <sz val="11"/>
        <color rgb="FF000000"/>
        <rFont val="楷体"/>
        <charset val="134"/>
      </rPr>
      <t>文明校园志愿活动、山西大学餐厅防疫志愿活动（中午）</t>
    </r>
  </si>
  <si>
    <r>
      <rPr>
        <sz val="11"/>
        <color rgb="FF000000"/>
        <rFont val="楷体"/>
        <charset val="134"/>
      </rPr>
      <t>王孟杰</t>
    </r>
  </si>
  <si>
    <r>
      <rPr>
        <sz val="11"/>
        <color rgb="FF000000"/>
        <rFont val="楷体"/>
        <charset val="134"/>
      </rPr>
      <t>艺术类考试志愿服务</t>
    </r>
    <r>
      <rPr>
        <sz val="11"/>
        <color rgb="FF000000"/>
        <rFont val="Times New Roman"/>
        <charset val="134"/>
      </rPr>
      <t xml:space="preserve">
</t>
    </r>
    <r>
      <rPr>
        <sz val="11"/>
        <color rgb="FF000000"/>
        <rFont val="楷体"/>
        <charset val="134"/>
      </rPr>
      <t>社区志愿服务</t>
    </r>
    <r>
      <rPr>
        <sz val="11"/>
        <color rgb="FF000000"/>
        <rFont val="Times New Roman"/>
        <charset val="134"/>
      </rPr>
      <t>——</t>
    </r>
    <r>
      <rPr>
        <sz val="11"/>
        <color rgb="FF000000"/>
        <rFont val="楷体"/>
        <charset val="134"/>
      </rPr>
      <t>帮老人搬土豆</t>
    </r>
  </si>
  <si>
    <r>
      <rPr>
        <sz val="11"/>
        <color rgb="FF000000"/>
        <rFont val="楷体"/>
        <charset val="134"/>
      </rPr>
      <t>朱焱茹</t>
    </r>
  </si>
  <si>
    <t>20200090302010</t>
  </si>
  <si>
    <r>
      <rPr>
        <sz val="11"/>
        <color rgb="FF000000"/>
        <rFont val="楷体"/>
        <charset val="134"/>
      </rPr>
      <t>善行</t>
    </r>
    <r>
      <rPr>
        <sz val="11"/>
        <color rgb="FF000000"/>
        <rFont val="Times New Roman"/>
        <charset val="134"/>
      </rPr>
      <t>100</t>
    </r>
    <r>
      <rPr>
        <sz val="11"/>
        <color rgb="FF000000"/>
        <rFont val="楷体"/>
        <charset val="134"/>
      </rPr>
      <t>街头劝募</t>
    </r>
    <r>
      <rPr>
        <sz val="11"/>
        <color rgb="FF000000"/>
        <rFont val="Times New Roman"/>
        <charset val="134"/>
      </rPr>
      <t xml:space="preserve">
</t>
    </r>
    <r>
      <rPr>
        <sz val="11"/>
        <color rgb="FF000000"/>
        <rFont val="楷体"/>
        <charset val="134"/>
      </rPr>
      <t>山西大学善行</t>
    </r>
    <r>
      <rPr>
        <sz val="11"/>
        <color rgb="FF000000"/>
        <rFont val="Times New Roman"/>
        <charset val="134"/>
      </rPr>
      <t>100·</t>
    </r>
    <r>
      <rPr>
        <sz val="11"/>
        <color rgb="FF000000"/>
        <rFont val="楷体"/>
        <charset val="134"/>
      </rPr>
      <t>义卖活动</t>
    </r>
  </si>
  <si>
    <r>
      <rPr>
        <sz val="11"/>
        <color rgb="FF000000"/>
        <rFont val="楷体"/>
        <charset val="134"/>
      </rPr>
      <t>任林珍</t>
    </r>
  </si>
  <si>
    <r>
      <rPr>
        <sz val="11"/>
        <color rgb="FF000000"/>
        <rFont val="楷体"/>
        <charset val="134"/>
      </rPr>
      <t>山西大学餐厅防疫志愿活动（晚上）、预防艾滋病宣传活动</t>
    </r>
  </si>
  <si>
    <r>
      <rPr>
        <sz val="11"/>
        <color rgb="FF000000"/>
        <rFont val="楷体"/>
        <charset val="134"/>
      </rPr>
      <t>符倩倩</t>
    </r>
  </si>
  <si>
    <r>
      <rPr>
        <sz val="11"/>
        <color rgb="FF000000"/>
        <rFont val="楷体"/>
        <charset val="134"/>
      </rPr>
      <t>山西大学</t>
    </r>
    <r>
      <rPr>
        <sz val="11"/>
        <color rgb="FF000000"/>
        <rFont val="Times New Roman"/>
        <charset val="134"/>
      </rPr>
      <t>2019</t>
    </r>
    <r>
      <rPr>
        <sz val="11"/>
        <color rgb="FF000000"/>
        <rFont val="楷体"/>
        <charset val="134"/>
      </rPr>
      <t>年教师节表彰大会志愿活动、爱心中转站</t>
    </r>
  </si>
  <si>
    <r>
      <rPr>
        <sz val="11"/>
        <color rgb="FF000000"/>
        <rFont val="楷体"/>
        <charset val="134"/>
      </rPr>
      <t>胡晨宇</t>
    </r>
  </si>
  <si>
    <t>20200090302028</t>
  </si>
  <si>
    <r>
      <rPr>
        <sz val="11"/>
        <color rgb="FF000000"/>
        <rFont val="楷体"/>
        <charset val="134"/>
      </rPr>
      <t>纸因有你、防艾校内宣传</t>
    </r>
    <r>
      <rPr>
        <sz val="11"/>
        <color rgb="FF000000"/>
        <rFont val="Times New Roman"/>
        <charset val="134"/>
      </rPr>
      <t xml:space="preserve">
</t>
    </r>
    <r>
      <rPr>
        <sz val="11"/>
        <color rgb="FF000000"/>
        <rFont val="楷体"/>
        <charset val="134"/>
      </rPr>
      <t>、防艾知识巡讲（数学科学学院）</t>
    </r>
  </si>
  <si>
    <r>
      <rPr>
        <sz val="11"/>
        <color rgb="FF000000"/>
        <rFont val="楷体"/>
        <charset val="134"/>
      </rPr>
      <t>蒋大中</t>
    </r>
  </si>
  <si>
    <r>
      <rPr>
        <sz val="11"/>
        <color rgb="FF000000"/>
        <rFont val="楷体"/>
        <charset val="134"/>
      </rPr>
      <t>爱心中转站、爱在夕阳行、社区志愿服务</t>
    </r>
    <r>
      <rPr>
        <sz val="11"/>
        <color rgb="FF000000"/>
        <rFont val="Times New Roman"/>
        <charset val="134"/>
      </rPr>
      <t>——</t>
    </r>
    <r>
      <rPr>
        <sz val="11"/>
        <color rgb="FF000000"/>
        <rFont val="楷体"/>
        <charset val="134"/>
      </rPr>
      <t>帮老人搬土豆</t>
    </r>
  </si>
  <si>
    <r>
      <rPr>
        <sz val="11"/>
        <color rgb="FF000000"/>
        <rFont val="楷体"/>
        <charset val="134"/>
      </rPr>
      <t>杨志腾</t>
    </r>
  </si>
  <si>
    <t>20200090301041</t>
  </si>
  <si>
    <r>
      <rPr>
        <sz val="11"/>
        <color rgb="FF000000"/>
        <rFont val="楷体"/>
        <charset val="134"/>
      </rPr>
      <t>纸因有你</t>
    </r>
    <r>
      <rPr>
        <sz val="11"/>
        <color rgb="FF000000"/>
        <rFont val="Times New Roman"/>
        <charset val="134"/>
      </rPr>
      <t xml:space="preserve">
</t>
    </r>
    <r>
      <rPr>
        <sz val="11"/>
        <color rgb="FF000000"/>
        <rFont val="楷体"/>
        <charset val="134"/>
      </rPr>
      <t>防艾校内宣传</t>
    </r>
    <r>
      <rPr>
        <sz val="11"/>
        <color rgb="FF000000"/>
        <rFont val="Times New Roman"/>
        <charset val="134"/>
      </rPr>
      <t xml:space="preserve">
</t>
    </r>
    <r>
      <rPr>
        <sz val="11"/>
        <color rgb="FF000000"/>
        <rFont val="楷体"/>
        <charset val="134"/>
      </rPr>
      <t>防艾知识巡讲（数学科学学院）</t>
    </r>
  </si>
  <si>
    <r>
      <rPr>
        <sz val="11"/>
        <color rgb="FF000000"/>
        <rFont val="楷体"/>
        <charset val="134"/>
      </rPr>
      <t>张鑫升</t>
    </r>
  </si>
  <si>
    <t>201800902057</t>
  </si>
  <si>
    <r>
      <rPr>
        <sz val="11"/>
        <color rgb="FF000000"/>
        <rFont val="楷体"/>
        <charset val="134"/>
      </rPr>
      <t>爱心中转站</t>
    </r>
    <r>
      <rPr>
        <sz val="11"/>
        <color rgb="FF000000"/>
        <rFont val="Times New Roman"/>
        <charset val="134"/>
      </rPr>
      <t xml:space="preserve">
</t>
    </r>
    <r>
      <rPr>
        <sz val="11"/>
        <color rgb="FF000000"/>
        <rFont val="楷体"/>
        <charset val="134"/>
      </rPr>
      <t>爱在夕阳行</t>
    </r>
    <r>
      <rPr>
        <sz val="11"/>
        <color rgb="FF000000"/>
        <rFont val="Times New Roman"/>
        <charset val="134"/>
      </rPr>
      <t xml:space="preserve">
</t>
    </r>
    <r>
      <rPr>
        <sz val="11"/>
        <color rgb="FF000000"/>
        <rFont val="楷体"/>
        <charset val="134"/>
      </rPr>
      <t>社区志愿服务</t>
    </r>
    <r>
      <rPr>
        <sz val="11"/>
        <color rgb="FF000000"/>
        <rFont val="Times New Roman"/>
        <charset val="134"/>
      </rPr>
      <t>——</t>
    </r>
    <r>
      <rPr>
        <sz val="11"/>
        <color rgb="FF000000"/>
        <rFont val="楷体"/>
        <charset val="134"/>
      </rPr>
      <t>整理社区图书</t>
    </r>
  </si>
  <si>
    <r>
      <rPr>
        <sz val="11"/>
        <color rgb="FF000000"/>
        <rFont val="楷体"/>
        <charset val="134"/>
      </rPr>
      <t>牛</t>
    </r>
    <r>
      <rPr>
        <sz val="11"/>
        <color rgb="FF000000"/>
        <rFont val="Times New Roman"/>
        <charset val="134"/>
      </rPr>
      <t xml:space="preserve">  </t>
    </r>
    <r>
      <rPr>
        <sz val="11"/>
        <color rgb="FF000000"/>
        <rFont val="楷体"/>
        <charset val="134"/>
      </rPr>
      <t>靓</t>
    </r>
  </si>
  <si>
    <r>
      <rPr>
        <sz val="11"/>
        <color rgb="FF000000"/>
        <rFont val="楷体"/>
        <charset val="134"/>
      </rPr>
      <t>山西大学刷树志愿活动</t>
    </r>
    <r>
      <rPr>
        <sz val="11"/>
        <color rgb="FF000000"/>
        <rFont val="Times New Roman"/>
        <charset val="134"/>
      </rPr>
      <t xml:space="preserve">
</t>
    </r>
    <r>
      <rPr>
        <sz val="11"/>
        <color rgb="FF000000"/>
        <rFont val="楷体"/>
        <charset val="134"/>
      </rPr>
      <t>山西大学坞城校区创城志愿活动签到</t>
    </r>
  </si>
  <si>
    <r>
      <rPr>
        <sz val="11"/>
        <color rgb="FF000000"/>
        <rFont val="楷体"/>
        <charset val="134"/>
      </rPr>
      <t>颜明慧</t>
    </r>
  </si>
  <si>
    <r>
      <rPr>
        <sz val="11"/>
        <color rgb="FF000000"/>
        <rFont val="楷体"/>
        <charset val="134"/>
      </rPr>
      <t>山西大学</t>
    </r>
    <r>
      <rPr>
        <sz val="11"/>
        <color rgb="FF000000"/>
        <rFont val="Times New Roman"/>
        <charset val="134"/>
      </rPr>
      <t>2019</t>
    </r>
    <r>
      <rPr>
        <sz val="11"/>
        <color rgb="FF000000"/>
        <rFont val="楷体"/>
        <charset val="134"/>
      </rPr>
      <t>年教师节表彰大会志愿活动</t>
    </r>
    <r>
      <rPr>
        <sz val="11"/>
        <color rgb="FF000000"/>
        <rFont val="Times New Roman"/>
        <charset val="134"/>
      </rPr>
      <t xml:space="preserve">
</t>
    </r>
    <r>
      <rPr>
        <sz val="11"/>
        <color rgb="FF000000"/>
        <rFont val="楷体"/>
        <charset val="134"/>
      </rPr>
      <t>互联网</t>
    </r>
    <r>
      <rPr>
        <sz val="11"/>
        <color rgb="FF000000"/>
        <rFont val="Times New Roman"/>
        <charset val="134"/>
      </rPr>
      <t>+</t>
    </r>
    <r>
      <rPr>
        <sz val="11"/>
        <color rgb="FF000000"/>
        <rFont val="楷体"/>
        <charset val="134"/>
      </rPr>
      <t>赛事服务</t>
    </r>
  </si>
  <si>
    <r>
      <rPr>
        <sz val="11"/>
        <color rgb="FF000000"/>
        <rFont val="楷体"/>
        <charset val="134"/>
      </rPr>
      <t>杨瑜蓉</t>
    </r>
  </si>
  <si>
    <r>
      <rPr>
        <sz val="11"/>
        <color rgb="FF000000"/>
        <rFont val="楷体"/>
        <charset val="134"/>
      </rPr>
      <t>杨紫媛</t>
    </r>
  </si>
  <si>
    <r>
      <rPr>
        <sz val="11"/>
        <color rgb="FF000000"/>
        <rFont val="楷体"/>
        <charset val="134"/>
      </rPr>
      <t>郝霁煊</t>
    </r>
  </si>
  <si>
    <r>
      <rPr>
        <sz val="11"/>
        <color rgb="FF000000"/>
        <rFont val="楷体"/>
        <charset val="134"/>
      </rPr>
      <t>爱心中转站</t>
    </r>
    <r>
      <rPr>
        <sz val="11"/>
        <color rgb="FF000000"/>
        <rFont val="Times New Roman"/>
        <charset val="134"/>
      </rPr>
      <t xml:space="preserve">
</t>
    </r>
    <r>
      <rPr>
        <sz val="11"/>
        <color rgb="FF000000"/>
        <rFont val="楷体"/>
        <charset val="134"/>
      </rPr>
      <t>爱在夕阳行</t>
    </r>
    <r>
      <rPr>
        <sz val="11"/>
        <color rgb="FF000000"/>
        <rFont val="Times New Roman"/>
        <charset val="134"/>
      </rPr>
      <t xml:space="preserve">
</t>
    </r>
    <r>
      <rPr>
        <sz val="11"/>
        <color rgb="FF000000"/>
        <rFont val="楷体"/>
        <charset val="134"/>
      </rPr>
      <t>互联网</t>
    </r>
    <r>
      <rPr>
        <sz val="11"/>
        <color rgb="FF000000"/>
        <rFont val="Times New Roman"/>
        <charset val="134"/>
      </rPr>
      <t>+</t>
    </r>
    <r>
      <rPr>
        <sz val="11"/>
        <color rgb="FF000000"/>
        <rFont val="楷体"/>
        <charset val="134"/>
      </rPr>
      <t>赛事服务</t>
    </r>
    <r>
      <rPr>
        <sz val="11"/>
        <color rgb="FF000000"/>
        <rFont val="Times New Roman"/>
        <charset val="134"/>
      </rPr>
      <t xml:space="preserve">
</t>
    </r>
    <r>
      <rPr>
        <sz val="11"/>
        <color rgb="FF000000"/>
        <rFont val="楷体"/>
        <charset val="134"/>
      </rPr>
      <t>太航敬老院</t>
    </r>
    <r>
      <rPr>
        <sz val="11"/>
        <color rgb="FF000000"/>
        <rFont val="Times New Roman"/>
        <charset val="134"/>
      </rPr>
      <t xml:space="preserve">
</t>
    </r>
    <r>
      <rPr>
        <sz val="11"/>
        <color rgb="FF000000"/>
        <rFont val="楷体"/>
        <charset val="134"/>
      </rPr>
      <t>植树节</t>
    </r>
  </si>
  <si>
    <r>
      <rPr>
        <sz val="11"/>
        <color rgb="FF000000"/>
        <rFont val="楷体"/>
        <charset val="134"/>
      </rPr>
      <t>李俊玲</t>
    </r>
  </si>
  <si>
    <r>
      <rPr>
        <sz val="11"/>
        <color rgb="FF000000"/>
        <rFont val="楷体"/>
        <charset val="134"/>
      </rPr>
      <t>田李荣</t>
    </r>
  </si>
  <si>
    <r>
      <rPr>
        <sz val="11"/>
        <color rgb="FF000000"/>
        <rFont val="楷体"/>
        <charset val="134"/>
      </rPr>
      <t>山西大学餐厅防疫志愿活动（晚上）</t>
    </r>
    <r>
      <rPr>
        <sz val="11"/>
        <color rgb="FF000000"/>
        <rFont val="Times New Roman"/>
        <charset val="134"/>
      </rPr>
      <t xml:space="preserve">
</t>
    </r>
    <r>
      <rPr>
        <sz val="11"/>
        <color rgb="FF000000"/>
        <rFont val="楷体"/>
        <charset val="134"/>
      </rPr>
      <t>美化校园你我同行</t>
    </r>
    <r>
      <rPr>
        <sz val="11"/>
        <color rgb="FF000000"/>
        <rFont val="Times New Roman"/>
        <charset val="134"/>
      </rPr>
      <t xml:space="preserve">
</t>
    </r>
    <r>
      <rPr>
        <sz val="11"/>
        <color rgb="FF000000"/>
        <rFont val="楷体"/>
        <charset val="134"/>
      </rPr>
      <t>爱在夕阳行</t>
    </r>
  </si>
  <si>
    <r>
      <rPr>
        <sz val="11"/>
        <color rgb="FF000000"/>
        <rFont val="楷体"/>
        <charset val="134"/>
      </rPr>
      <t>周</t>
    </r>
    <r>
      <rPr>
        <sz val="11"/>
        <color rgb="FF000000"/>
        <rFont val="Times New Roman"/>
        <charset val="134"/>
      </rPr>
      <t xml:space="preserve">  </t>
    </r>
    <r>
      <rPr>
        <sz val="11"/>
        <color rgb="FF000000"/>
        <rFont val="楷体"/>
        <charset val="134"/>
      </rPr>
      <t>茹</t>
    </r>
  </si>
  <si>
    <r>
      <rPr>
        <sz val="11"/>
        <color rgb="FF000000"/>
        <rFont val="楷体"/>
        <charset val="134"/>
      </rPr>
      <t>爱心中转站</t>
    </r>
    <r>
      <rPr>
        <sz val="11"/>
        <color rgb="FF000000"/>
        <rFont val="Times New Roman"/>
        <charset val="134"/>
      </rPr>
      <t xml:space="preserve">
</t>
    </r>
    <r>
      <rPr>
        <sz val="11"/>
        <color rgb="FF000000"/>
        <rFont val="楷体"/>
        <charset val="134"/>
      </rPr>
      <t>爱在夕阳行</t>
    </r>
    <r>
      <rPr>
        <sz val="11"/>
        <color rgb="FF000000"/>
        <rFont val="Times New Roman"/>
        <charset val="134"/>
      </rPr>
      <t xml:space="preserve">
</t>
    </r>
    <r>
      <rPr>
        <sz val="11"/>
        <color rgb="FF000000"/>
        <rFont val="楷体"/>
        <charset val="134"/>
      </rPr>
      <t>社区志愿服务</t>
    </r>
    <r>
      <rPr>
        <sz val="11"/>
        <color rgb="FF000000"/>
        <rFont val="Times New Roman"/>
        <charset val="134"/>
      </rPr>
      <t>——</t>
    </r>
    <r>
      <rPr>
        <sz val="11"/>
        <color rgb="FF000000"/>
        <rFont val="楷体"/>
        <charset val="134"/>
      </rPr>
      <t>整理社区图书</t>
    </r>
    <r>
      <rPr>
        <sz val="11"/>
        <color rgb="FF000000"/>
        <rFont val="Times New Roman"/>
        <charset val="134"/>
      </rPr>
      <t xml:space="preserve">
</t>
    </r>
    <r>
      <rPr>
        <sz val="11"/>
        <color rgb="FF000000"/>
        <rFont val="楷体"/>
        <charset val="134"/>
      </rPr>
      <t>植树节</t>
    </r>
  </si>
  <si>
    <r>
      <rPr>
        <sz val="11"/>
        <color rgb="FF000000"/>
        <rFont val="楷体"/>
        <charset val="134"/>
      </rPr>
      <t>杜芳玲</t>
    </r>
  </si>
  <si>
    <r>
      <rPr>
        <sz val="11"/>
        <color rgb="FF000000"/>
        <rFont val="楷体"/>
        <charset val="134"/>
      </rPr>
      <t>山西大学餐厅防疫志愿活动（中午）</t>
    </r>
    <r>
      <rPr>
        <sz val="11"/>
        <color rgb="FF000000"/>
        <rFont val="Times New Roman"/>
        <charset val="134"/>
      </rPr>
      <t xml:space="preserve">
</t>
    </r>
    <r>
      <rPr>
        <sz val="11"/>
        <color rgb="FF000000"/>
        <rFont val="楷体"/>
        <charset val="134"/>
      </rPr>
      <t>山西大学餐厅防疫志愿活动（晚上）</t>
    </r>
  </si>
  <si>
    <r>
      <rPr>
        <sz val="11"/>
        <color rgb="FF000000"/>
        <rFont val="楷体"/>
        <charset val="134"/>
      </rPr>
      <t>郭渊洁</t>
    </r>
  </si>
  <si>
    <r>
      <rPr>
        <sz val="11"/>
        <color rgb="FF000000"/>
        <rFont val="楷体"/>
        <charset val="134"/>
      </rPr>
      <t>第六次线上一对一辅导</t>
    </r>
    <r>
      <rPr>
        <sz val="11"/>
        <color rgb="FF000000"/>
        <rFont val="Times New Roman"/>
        <charset val="134"/>
      </rPr>
      <t xml:space="preserve">
</t>
    </r>
    <r>
      <rPr>
        <sz val="11"/>
        <color rgb="FF000000"/>
        <rFont val="楷体"/>
        <charset val="134"/>
      </rPr>
      <t>美化校园你我同行</t>
    </r>
    <r>
      <rPr>
        <sz val="11"/>
        <color rgb="FF000000"/>
        <rFont val="Times New Roman"/>
        <charset val="134"/>
      </rPr>
      <t xml:space="preserve">
</t>
    </r>
    <r>
      <rPr>
        <sz val="11"/>
        <color rgb="FF000000"/>
        <rFont val="楷体"/>
        <charset val="134"/>
      </rPr>
      <t>爱在夕阳行</t>
    </r>
    <r>
      <rPr>
        <sz val="11"/>
        <color rgb="FF000000"/>
        <rFont val="Times New Roman"/>
        <charset val="134"/>
      </rPr>
      <t xml:space="preserve">
</t>
    </r>
    <r>
      <rPr>
        <sz val="11"/>
        <color rgb="FF000000"/>
        <rFont val="楷体"/>
        <charset val="134"/>
      </rPr>
      <t>爱心中转站</t>
    </r>
  </si>
  <si>
    <r>
      <rPr>
        <sz val="11"/>
        <color rgb="FF000000"/>
        <rFont val="楷体"/>
        <charset val="134"/>
      </rPr>
      <t>杨</t>
    </r>
    <r>
      <rPr>
        <sz val="11"/>
        <color rgb="FF000000"/>
        <rFont val="Times New Roman"/>
        <charset val="134"/>
      </rPr>
      <t xml:space="preserve">  </t>
    </r>
    <r>
      <rPr>
        <sz val="11"/>
        <color rgb="FF000000"/>
        <rFont val="楷体"/>
        <charset val="134"/>
      </rPr>
      <t>光</t>
    </r>
  </si>
  <si>
    <r>
      <rPr>
        <sz val="11"/>
        <color rgb="FF000000"/>
        <rFont val="楷体"/>
        <charset val="134"/>
      </rPr>
      <t>山西大学餐厅防疫志愿活动（晚上）</t>
    </r>
    <r>
      <rPr>
        <sz val="11"/>
        <color rgb="FF000000"/>
        <rFont val="Times New Roman"/>
        <charset val="134"/>
      </rPr>
      <t xml:space="preserve">
</t>
    </r>
    <r>
      <rPr>
        <sz val="11"/>
        <color rgb="FF000000"/>
        <rFont val="楷体"/>
        <charset val="134"/>
      </rPr>
      <t>山西大学餐厅防疫志愿活动（中午）</t>
    </r>
  </si>
  <si>
    <r>
      <rPr>
        <sz val="11"/>
        <color rgb="FF000000"/>
        <rFont val="楷体"/>
        <charset val="134"/>
      </rPr>
      <t>周懿峰</t>
    </r>
  </si>
  <si>
    <r>
      <rPr>
        <sz val="11"/>
        <color rgb="FF000000"/>
        <rFont val="楷体"/>
        <charset val="134"/>
      </rPr>
      <t>黄</t>
    </r>
    <r>
      <rPr>
        <sz val="11"/>
        <color rgb="FF000000"/>
        <rFont val="Times New Roman"/>
        <charset val="134"/>
      </rPr>
      <t xml:space="preserve">  </t>
    </r>
    <r>
      <rPr>
        <sz val="11"/>
        <color rgb="FF000000"/>
        <rFont val="楷体"/>
        <charset val="134"/>
      </rPr>
      <t>菲</t>
    </r>
  </si>
  <si>
    <t>20200090302030</t>
  </si>
  <si>
    <r>
      <rPr>
        <sz val="11"/>
        <color rgb="FF000000"/>
        <rFont val="楷体"/>
        <charset val="134"/>
      </rPr>
      <t>防艾校内宣传（令德）</t>
    </r>
    <r>
      <rPr>
        <sz val="11"/>
        <color rgb="FF000000"/>
        <rFont val="Times New Roman"/>
        <charset val="134"/>
      </rPr>
      <t xml:space="preserve">
</t>
    </r>
    <r>
      <rPr>
        <sz val="11"/>
        <color rgb="FF000000"/>
        <rFont val="楷体"/>
        <charset val="134"/>
      </rPr>
      <t>防艾全体志愿活动大会</t>
    </r>
    <r>
      <rPr>
        <sz val="11"/>
        <color rgb="FF000000"/>
        <rFont val="Times New Roman"/>
        <charset val="134"/>
      </rPr>
      <t xml:space="preserve">
</t>
    </r>
    <r>
      <rPr>
        <sz val="11"/>
        <color rgb="FF000000"/>
        <rFont val="楷体"/>
        <charset val="134"/>
      </rPr>
      <t>防艾知识巡讲（数学科学学院）</t>
    </r>
  </si>
  <si>
    <r>
      <rPr>
        <sz val="11"/>
        <color rgb="FF000000"/>
        <rFont val="楷体"/>
        <charset val="134"/>
      </rPr>
      <t>刘晓妮</t>
    </r>
  </si>
  <si>
    <t>20200090301011</t>
  </si>
  <si>
    <r>
      <rPr>
        <sz val="11"/>
        <color rgb="FF000000"/>
        <rFont val="楷体"/>
        <charset val="134"/>
      </rPr>
      <t>校园自行车停放志愿服务活动</t>
    </r>
    <r>
      <rPr>
        <sz val="11"/>
        <color rgb="FF000000"/>
        <rFont val="Times New Roman"/>
        <charset val="134"/>
      </rPr>
      <t xml:space="preserve">
</t>
    </r>
    <r>
      <rPr>
        <sz val="11"/>
        <color rgb="FF000000"/>
        <rFont val="楷体"/>
        <charset val="134"/>
      </rPr>
      <t>山西大学餐厅防疫志愿活动（中午</t>
    </r>
    <r>
      <rPr>
        <sz val="11"/>
        <color rgb="FF000000"/>
        <rFont val="Times New Roman"/>
        <charset val="134"/>
      </rPr>
      <t xml:space="preserve">
</t>
    </r>
    <r>
      <rPr>
        <sz val="11"/>
        <color rgb="FF000000"/>
        <rFont val="楷体"/>
        <charset val="134"/>
      </rPr>
      <t>光盘行动餐厅活动）</t>
    </r>
  </si>
  <si>
    <r>
      <rPr>
        <sz val="11"/>
        <color rgb="FF000000"/>
        <rFont val="楷体"/>
        <charset val="134"/>
      </rPr>
      <t>陈静丹</t>
    </r>
  </si>
  <si>
    <t>20200090302056</t>
  </si>
  <si>
    <r>
      <rPr>
        <sz val="11"/>
        <color rgb="FF000000"/>
        <rFont val="楷体"/>
        <charset val="134"/>
      </rPr>
      <t>山西大学北家属院活动</t>
    </r>
    <r>
      <rPr>
        <sz val="11"/>
        <color rgb="FF000000"/>
        <rFont val="Times New Roman"/>
        <charset val="134"/>
      </rPr>
      <t xml:space="preserve">
</t>
    </r>
    <r>
      <rPr>
        <sz val="11"/>
        <color rgb="FF000000"/>
        <rFont val="楷体"/>
        <charset val="134"/>
      </rPr>
      <t>莆田秀屿</t>
    </r>
    <r>
      <rPr>
        <sz val="11"/>
        <color rgb="FF000000"/>
        <rFont val="Times New Roman"/>
        <charset val="134"/>
      </rPr>
      <t>“</t>
    </r>
    <r>
      <rPr>
        <sz val="11"/>
        <color rgb="FF000000"/>
        <rFont val="楷体"/>
        <charset val="134"/>
      </rPr>
      <t>防控疫情人人有责</t>
    </r>
    <r>
      <rPr>
        <sz val="11"/>
        <color rgb="FF000000"/>
        <rFont val="Times New Roman"/>
        <charset val="134"/>
      </rPr>
      <t>”</t>
    </r>
    <r>
      <rPr>
        <sz val="11"/>
        <color rgb="FF000000"/>
        <rFont val="楷体"/>
        <charset val="134"/>
      </rPr>
      <t>义工开展助力防疫志愿服务活动</t>
    </r>
  </si>
  <si>
    <r>
      <rPr>
        <sz val="11"/>
        <color rgb="FF000000"/>
        <rFont val="楷体"/>
        <charset val="134"/>
      </rPr>
      <t>郭娟萍</t>
    </r>
  </si>
  <si>
    <r>
      <rPr>
        <sz val="11"/>
        <color rgb="FF000000"/>
        <rFont val="楷体"/>
        <charset val="134"/>
      </rPr>
      <t>美化校园你我同行</t>
    </r>
    <r>
      <rPr>
        <sz val="11"/>
        <color rgb="FF000000"/>
        <rFont val="Times New Roman"/>
        <charset val="134"/>
      </rPr>
      <t xml:space="preserve">
</t>
    </r>
    <r>
      <rPr>
        <sz val="11"/>
        <color rgb="FF000000"/>
        <rFont val="楷体"/>
        <charset val="134"/>
      </rPr>
      <t>美化校园你我同行培训会</t>
    </r>
    <r>
      <rPr>
        <sz val="11"/>
        <color rgb="FF000000"/>
        <rFont val="Times New Roman"/>
        <charset val="134"/>
      </rPr>
      <t xml:space="preserve">
</t>
    </r>
    <r>
      <rPr>
        <sz val="11"/>
        <color rgb="FF000000"/>
        <rFont val="楷体"/>
        <charset val="134"/>
      </rPr>
      <t>爱在夕阳行</t>
    </r>
    <r>
      <rPr>
        <sz val="11"/>
        <color rgb="FF000000"/>
        <rFont val="Times New Roman"/>
        <charset val="134"/>
      </rPr>
      <t xml:space="preserve">
</t>
    </r>
    <r>
      <rPr>
        <sz val="11"/>
        <color rgb="FF000000"/>
        <rFont val="楷体"/>
        <charset val="134"/>
      </rPr>
      <t>科技馆讲解员</t>
    </r>
    <r>
      <rPr>
        <sz val="11"/>
        <color rgb="FF000000"/>
        <rFont val="Times New Roman"/>
        <charset val="134"/>
      </rPr>
      <t xml:space="preserve">
</t>
    </r>
    <r>
      <rPr>
        <sz val="11"/>
        <color rgb="FF000000"/>
        <rFont val="楷体"/>
        <charset val="134"/>
      </rPr>
      <t>爱心中转站</t>
    </r>
  </si>
  <si>
    <r>
      <rPr>
        <sz val="11"/>
        <color rgb="FF000000"/>
        <rFont val="楷体"/>
        <charset val="134"/>
      </rPr>
      <t>王健宁</t>
    </r>
  </si>
  <si>
    <r>
      <rPr>
        <sz val="11"/>
        <color rgb="FF000000"/>
        <rFont val="楷体"/>
        <charset val="134"/>
      </rPr>
      <t>山西大学餐厅防疫志愿活动（晚上）、山西大学餐厅防疫志愿活动（中午）、文明校园志愿活动</t>
    </r>
  </si>
  <si>
    <r>
      <rPr>
        <sz val="11"/>
        <color rgb="FF000000"/>
        <rFont val="楷体"/>
        <charset val="134"/>
      </rPr>
      <t>燕泓雨</t>
    </r>
  </si>
  <si>
    <r>
      <rPr>
        <sz val="11"/>
        <color rgb="FF000000"/>
        <rFont val="楷体"/>
        <charset val="134"/>
      </rPr>
      <t>山西大学餐厅防疫志愿活动（中午）、山西大学餐厅防疫志愿活动（晚上）、抗击新冠疫情村口执勤</t>
    </r>
  </si>
  <si>
    <r>
      <rPr>
        <sz val="11"/>
        <color rgb="FF000000"/>
        <rFont val="楷体"/>
        <charset val="134"/>
      </rPr>
      <t>张龙春</t>
    </r>
  </si>
  <si>
    <r>
      <rPr>
        <sz val="11"/>
        <color rgb="FF000000"/>
        <rFont val="楷体"/>
        <charset val="134"/>
      </rPr>
      <t>山西大学坞城校区创城志愿活动</t>
    </r>
    <r>
      <rPr>
        <sz val="11"/>
        <color rgb="FF000000"/>
        <rFont val="Times New Roman"/>
        <charset val="134"/>
      </rPr>
      <t xml:space="preserve">
</t>
    </r>
    <r>
      <rPr>
        <sz val="11"/>
        <color rgb="FF000000"/>
        <rFont val="楷体"/>
        <charset val="134"/>
      </rPr>
      <t>山西大学餐厅防疫志愿活动（中午）、植树节活动、爱在夕阳行</t>
    </r>
  </si>
  <si>
    <r>
      <rPr>
        <sz val="11"/>
        <color rgb="FF000000"/>
        <rFont val="楷体"/>
        <charset val="134"/>
      </rPr>
      <t>张世萌</t>
    </r>
  </si>
  <si>
    <r>
      <t>“</t>
    </r>
    <r>
      <rPr>
        <sz val="11"/>
        <color rgb="FF000000"/>
        <rFont val="楷体"/>
        <charset val="134"/>
      </rPr>
      <t>光盘行动</t>
    </r>
    <r>
      <rPr>
        <sz val="11"/>
        <color rgb="FF000000"/>
        <rFont val="Times New Roman"/>
        <charset val="134"/>
      </rPr>
      <t>”</t>
    </r>
    <r>
      <rPr>
        <sz val="11"/>
        <color rgb="FF000000"/>
        <rFont val="楷体"/>
        <charset val="134"/>
      </rPr>
      <t>餐厅活动、山西大学餐厅防疫志愿活动（中午）、山西大学餐厅防疫志愿活动（晚上）</t>
    </r>
  </si>
  <si>
    <r>
      <rPr>
        <sz val="11"/>
        <color rgb="FF000000"/>
        <rFont val="楷体"/>
        <charset val="134"/>
      </rPr>
      <t>刘雨朦</t>
    </r>
  </si>
  <si>
    <r>
      <rPr>
        <sz val="11"/>
        <color rgb="FF000000"/>
        <rFont val="楷体"/>
        <charset val="134"/>
      </rPr>
      <t>山西大学餐厅防疫志愿活动（晚上）、社区志愿服务</t>
    </r>
    <r>
      <rPr>
        <sz val="11"/>
        <color rgb="FF000000"/>
        <rFont val="Times New Roman"/>
        <charset val="134"/>
      </rPr>
      <t>——</t>
    </r>
    <r>
      <rPr>
        <sz val="11"/>
        <color rgb="FF000000"/>
        <rFont val="楷体"/>
        <charset val="134"/>
      </rPr>
      <t>帮老人搬土豆、爱心中转站</t>
    </r>
    <r>
      <rPr>
        <sz val="11"/>
        <color rgb="FF000000"/>
        <rFont val="Times New Roman"/>
        <charset val="134"/>
      </rPr>
      <t xml:space="preserve">
</t>
    </r>
    <r>
      <rPr>
        <sz val="11"/>
        <color rgb="FF000000"/>
        <rFont val="楷体"/>
        <charset val="134"/>
      </rPr>
      <t>科技馆讲解员</t>
    </r>
  </si>
  <si>
    <r>
      <rPr>
        <sz val="11"/>
        <color rgb="FF000000"/>
        <rFont val="楷体"/>
        <charset val="134"/>
      </rPr>
      <t>聂</t>
    </r>
    <r>
      <rPr>
        <sz val="11"/>
        <color rgb="FF000000"/>
        <rFont val="Times New Roman"/>
        <charset val="134"/>
      </rPr>
      <t xml:space="preserve">  </t>
    </r>
    <r>
      <rPr>
        <sz val="11"/>
        <color rgb="FF000000"/>
        <rFont val="楷体"/>
        <charset val="134"/>
      </rPr>
      <t>龙</t>
    </r>
  </si>
  <si>
    <r>
      <rPr>
        <sz val="11"/>
        <color rgb="FF000000"/>
        <rFont val="楷体"/>
        <charset val="134"/>
      </rPr>
      <t>山西大学餐厅防疫志愿活动（中午）、社区志愿服务</t>
    </r>
    <r>
      <rPr>
        <sz val="11"/>
        <color rgb="FF000000"/>
        <rFont val="Times New Roman"/>
        <charset val="134"/>
      </rPr>
      <t>——</t>
    </r>
    <r>
      <rPr>
        <sz val="11"/>
        <color rgb="FF000000"/>
        <rFont val="楷体"/>
        <charset val="134"/>
      </rPr>
      <t>帮老人搬土豆、爱在夕阳行、科技馆讲解员</t>
    </r>
  </si>
  <si>
    <r>
      <rPr>
        <sz val="11"/>
        <color rgb="FF000000"/>
        <rFont val="楷体"/>
        <charset val="134"/>
      </rPr>
      <t>苏</t>
    </r>
    <r>
      <rPr>
        <sz val="11"/>
        <color rgb="FF000000"/>
        <rFont val="Times New Roman"/>
        <charset val="134"/>
      </rPr>
      <t xml:space="preserve">  </t>
    </r>
    <r>
      <rPr>
        <sz val="11"/>
        <color rgb="FF000000"/>
        <rFont val="楷体"/>
        <charset val="134"/>
      </rPr>
      <t>秦</t>
    </r>
  </si>
  <si>
    <r>
      <rPr>
        <sz val="11"/>
        <color rgb="FF000000"/>
        <rFont val="楷体"/>
        <charset val="134"/>
      </rPr>
      <t>山西大学坞城校区创城志愿活动签到、社区志愿服务</t>
    </r>
    <r>
      <rPr>
        <sz val="11"/>
        <color rgb="FF000000"/>
        <rFont val="Times New Roman"/>
        <charset val="134"/>
      </rPr>
      <t>——</t>
    </r>
    <r>
      <rPr>
        <sz val="11"/>
        <color rgb="FF000000"/>
        <rFont val="楷体"/>
        <charset val="134"/>
      </rPr>
      <t>帮老人搬土豆、爱在夕阳行、爱心中转站</t>
    </r>
  </si>
  <si>
    <r>
      <rPr>
        <sz val="11"/>
        <color rgb="FF000000"/>
        <rFont val="楷体"/>
        <charset val="134"/>
      </rPr>
      <t>毋雷霆</t>
    </r>
  </si>
  <si>
    <r>
      <rPr>
        <sz val="11"/>
        <color rgb="FF000000"/>
        <rFont val="楷体"/>
        <charset val="134"/>
      </rPr>
      <t>赵立帅</t>
    </r>
  </si>
  <si>
    <r>
      <rPr>
        <sz val="11"/>
        <color rgb="FF000000"/>
        <rFont val="楷体"/>
        <charset val="134"/>
      </rPr>
      <t>山西大学餐厅防疫志愿活动（中午）、山西大学餐厅防疫志愿活动（晚上）、</t>
    </r>
    <r>
      <rPr>
        <sz val="11"/>
        <color rgb="FF000000"/>
        <rFont val="Times New Roman"/>
        <charset val="134"/>
      </rPr>
      <t>“</t>
    </r>
    <r>
      <rPr>
        <sz val="11"/>
        <color rgb="FF000000"/>
        <rFont val="楷体"/>
        <charset val="134"/>
      </rPr>
      <t>美化校园，你我同行</t>
    </r>
    <r>
      <rPr>
        <sz val="11"/>
        <color rgb="FF000000"/>
        <rFont val="Times New Roman"/>
        <charset val="134"/>
      </rPr>
      <t>”</t>
    </r>
  </si>
  <si>
    <r>
      <rPr>
        <sz val="11"/>
        <color rgb="FF000000"/>
        <rFont val="楷体"/>
        <charset val="134"/>
      </rPr>
      <t>武小宇</t>
    </r>
  </si>
  <si>
    <t>20200090302024</t>
  </si>
  <si>
    <r>
      <rPr>
        <sz val="11"/>
        <color rgb="FF000000"/>
        <rFont val="楷体"/>
        <charset val="134"/>
      </rPr>
      <t>山西大学北家属院</t>
    </r>
    <r>
      <rPr>
        <sz val="11"/>
        <color rgb="FF000000"/>
        <rFont val="Times New Roman"/>
        <charset val="134"/>
      </rPr>
      <t xml:space="preserve">
</t>
    </r>
    <r>
      <rPr>
        <sz val="11"/>
        <color rgb="FF000000"/>
        <rFont val="楷体"/>
        <charset val="134"/>
      </rPr>
      <t>防艾校内宣传（令德）</t>
    </r>
    <r>
      <rPr>
        <sz val="11"/>
        <color rgb="FF000000"/>
        <rFont val="Times New Roman"/>
        <charset val="134"/>
      </rPr>
      <t xml:space="preserve">
</t>
    </r>
    <r>
      <rPr>
        <sz val="11"/>
        <color rgb="FF000000"/>
        <rFont val="楷体"/>
        <charset val="134"/>
      </rPr>
      <t>防艾知识巡讲（数学科学学院）</t>
    </r>
    <r>
      <rPr>
        <sz val="11"/>
        <color rgb="FF000000"/>
        <rFont val="Times New Roman"/>
        <charset val="134"/>
      </rPr>
      <t xml:space="preserve">
</t>
    </r>
    <r>
      <rPr>
        <sz val="11"/>
        <color rgb="FF000000"/>
        <rFont val="楷体"/>
        <charset val="134"/>
      </rPr>
      <t>防艾全体志愿活动大会</t>
    </r>
  </si>
  <si>
    <r>
      <rPr>
        <sz val="11"/>
        <color rgb="FF000000"/>
        <rFont val="楷体"/>
        <charset val="134"/>
      </rPr>
      <t>张彤</t>
    </r>
  </si>
  <si>
    <r>
      <rPr>
        <sz val="11"/>
        <color rgb="FF000000"/>
        <rFont val="楷体"/>
        <charset val="134"/>
      </rPr>
      <t>山西大学餐厅防疫志愿活动（晚上）、寒假线上辅导留守儿童、</t>
    </r>
    <r>
      <rPr>
        <sz val="11"/>
        <color rgb="FF000000"/>
        <rFont val="Times New Roman"/>
        <charset val="134"/>
      </rPr>
      <t>2020</t>
    </r>
    <r>
      <rPr>
        <sz val="11"/>
        <color rgb="FF000000"/>
        <rFont val="楷体"/>
        <charset val="134"/>
      </rPr>
      <t>秋、校园迎新、科技馆讲解员</t>
    </r>
  </si>
  <si>
    <r>
      <rPr>
        <sz val="11"/>
        <color rgb="FF000000"/>
        <rFont val="楷体"/>
        <charset val="134"/>
      </rPr>
      <t>周慧青</t>
    </r>
  </si>
  <si>
    <t>20200090302050</t>
  </si>
  <si>
    <r>
      <rPr>
        <sz val="11"/>
        <color rgb="FF000000"/>
        <rFont val="楷体"/>
        <charset val="134"/>
      </rPr>
      <t>邢台市南和区郝桥镇北葭村志愿活动、山西大学团委、纸因有你</t>
    </r>
    <r>
      <rPr>
        <sz val="11"/>
        <color rgb="FF000000"/>
        <rFont val="Times New Roman"/>
        <charset val="134"/>
      </rPr>
      <t xml:space="preserve">
</t>
    </r>
    <r>
      <rPr>
        <sz val="11"/>
        <color rgb="FF000000"/>
        <rFont val="楷体"/>
        <charset val="134"/>
      </rPr>
      <t>山西大学餐厅防疫志愿活动（中午）</t>
    </r>
  </si>
  <si>
    <r>
      <rPr>
        <sz val="11"/>
        <color rgb="FF000000"/>
        <rFont val="楷体"/>
        <charset val="134"/>
      </rPr>
      <t>王</t>
    </r>
    <r>
      <rPr>
        <sz val="11"/>
        <color rgb="FF000000"/>
        <rFont val="Times New Roman"/>
        <charset val="134"/>
      </rPr>
      <t xml:space="preserve">  </t>
    </r>
    <r>
      <rPr>
        <sz val="11"/>
        <color rgb="FF000000"/>
        <rFont val="楷体"/>
        <charset val="134"/>
      </rPr>
      <t>鑫</t>
    </r>
  </si>
  <si>
    <r>
      <rPr>
        <sz val="11"/>
        <color rgb="FF000000"/>
        <rFont val="楷体"/>
        <charset val="134"/>
      </rPr>
      <t>山西大学餐厅防疫志愿活动（中午）、山西大学餐厅防疫志愿活动（晚上）、美化校园你我同行</t>
    </r>
    <r>
      <rPr>
        <sz val="11"/>
        <color rgb="FF000000"/>
        <rFont val="Times New Roman"/>
        <charset val="134"/>
      </rPr>
      <t xml:space="preserve">
</t>
    </r>
    <r>
      <rPr>
        <sz val="11"/>
        <color rgb="FF000000"/>
        <rFont val="楷体"/>
        <charset val="134"/>
      </rPr>
      <t>社区搬土豆</t>
    </r>
  </si>
  <si>
    <r>
      <rPr>
        <sz val="11"/>
        <color rgb="FF000000"/>
        <rFont val="楷体"/>
        <charset val="134"/>
      </rPr>
      <t>高艳飞</t>
    </r>
  </si>
  <si>
    <r>
      <rPr>
        <sz val="11"/>
        <color rgb="FF000000"/>
        <rFont val="楷体"/>
        <charset val="134"/>
      </rPr>
      <t>山西大学餐厅防疫志愿活动（中午）、山西大学餐厅防疫志愿活动（晚上）、山西大学坞城校区创城志愿活动签到</t>
    </r>
  </si>
  <si>
    <r>
      <rPr>
        <sz val="11"/>
        <color rgb="FF000000"/>
        <rFont val="楷体"/>
        <charset val="134"/>
      </rPr>
      <t>田秀萍</t>
    </r>
  </si>
  <si>
    <r>
      <rPr>
        <sz val="11"/>
        <color rgb="FF000000"/>
        <rFont val="楷体"/>
        <charset val="134"/>
      </rPr>
      <t>青运村志愿活动服务项目（包含演练和开村后）、山西大学刷树志愿活动、植树节活动、民俗博物馆、爱在夕阳行</t>
    </r>
  </si>
  <si>
    <r>
      <rPr>
        <sz val="11"/>
        <color rgb="FF000000"/>
        <rFont val="楷体"/>
        <charset val="134"/>
      </rPr>
      <t>路欣瑶</t>
    </r>
  </si>
  <si>
    <r>
      <rPr>
        <sz val="11"/>
        <color rgb="FF000000"/>
        <rFont val="楷体"/>
        <charset val="134"/>
      </rPr>
      <t>山西大学北家属院活动</t>
    </r>
    <r>
      <rPr>
        <sz val="11"/>
        <color rgb="FF000000"/>
        <rFont val="Times New Roman"/>
        <charset val="134"/>
      </rPr>
      <t xml:space="preserve">
</t>
    </r>
    <r>
      <rPr>
        <sz val="11"/>
        <color rgb="FF000000"/>
        <rFont val="楷体"/>
        <charset val="134"/>
      </rPr>
      <t>疫情防控协助公安摸排通知返乡人员核酸检测志愿活动</t>
    </r>
    <r>
      <rPr>
        <sz val="11"/>
        <color rgb="FF000000"/>
        <rFont val="Times New Roman"/>
        <charset val="134"/>
      </rPr>
      <t xml:space="preserve">
</t>
    </r>
    <r>
      <rPr>
        <sz val="11"/>
        <color rgb="FF000000"/>
        <rFont val="楷体"/>
        <charset val="134"/>
      </rPr>
      <t>华能桥疫情防控卡口志愿活动招募</t>
    </r>
  </si>
  <si>
    <r>
      <rPr>
        <sz val="11"/>
        <color rgb="FF000000"/>
        <rFont val="楷体"/>
        <charset val="134"/>
      </rPr>
      <t>范沛鑫</t>
    </r>
  </si>
  <si>
    <r>
      <rPr>
        <sz val="11"/>
        <color rgb="FF000000"/>
        <rFont val="楷体"/>
        <charset val="134"/>
      </rPr>
      <t>山西大学餐厅防疫志愿活动（晚上）、山西大学餐厅防疫志愿活动（中午）、山西大学坞城校区创城志愿活动、爱心中转站</t>
    </r>
  </si>
  <si>
    <r>
      <rPr>
        <sz val="11"/>
        <color rgb="FF000000"/>
        <rFont val="楷体"/>
        <charset val="134"/>
      </rPr>
      <t>童耀明</t>
    </r>
  </si>
  <si>
    <r>
      <rPr>
        <sz val="11"/>
        <color rgb="FF000000"/>
        <rFont val="楷体"/>
        <charset val="134"/>
      </rPr>
      <t>山西大学餐厅防疫志愿活动（晚上）、山西大学餐厅防疫志愿活动（中午）、社区志愿服务</t>
    </r>
    <r>
      <rPr>
        <sz val="11"/>
        <color rgb="FF000000"/>
        <rFont val="Times New Roman"/>
        <charset val="134"/>
      </rPr>
      <t>——</t>
    </r>
    <r>
      <rPr>
        <sz val="11"/>
        <color rgb="FF000000"/>
        <rFont val="楷体"/>
        <charset val="134"/>
      </rPr>
      <t>帮老人搬土豆、爱心中转站</t>
    </r>
  </si>
  <si>
    <r>
      <rPr>
        <sz val="11"/>
        <color rgb="FF000000"/>
        <rFont val="楷体"/>
        <charset val="134"/>
      </rPr>
      <t>王珍珍</t>
    </r>
  </si>
  <si>
    <r>
      <rPr>
        <sz val="11"/>
        <color rgb="FF000000"/>
        <rFont val="楷体"/>
        <charset val="134"/>
      </rPr>
      <t>情回母校公益活动、防艾校内宣传志愿活动、山西大学餐厅防疫志愿活动（晚上）、预防艾滋病宣传活动、科技馆讲解员</t>
    </r>
  </si>
  <si>
    <r>
      <rPr>
        <sz val="11"/>
        <color rgb="FF000000"/>
        <rFont val="楷体"/>
        <charset val="134"/>
      </rPr>
      <t>王娇娇</t>
    </r>
  </si>
  <si>
    <r>
      <rPr>
        <sz val="11"/>
        <color rgb="FF000000"/>
        <rFont val="楷体"/>
        <charset val="134"/>
      </rPr>
      <t>青运村志愿活动服务项目（包含演练和开村后）</t>
    </r>
    <r>
      <rPr>
        <sz val="11"/>
        <color rgb="FF000000"/>
        <rFont val="Times New Roman"/>
        <charset val="134"/>
      </rPr>
      <t xml:space="preserve">
</t>
    </r>
    <r>
      <rPr>
        <sz val="11"/>
        <color rgb="FF000000"/>
        <rFont val="楷体"/>
        <charset val="134"/>
      </rPr>
      <t>二青会排球比赛山西大学专场</t>
    </r>
    <r>
      <rPr>
        <sz val="11"/>
        <color rgb="FF000000"/>
        <rFont val="Times New Roman"/>
        <charset val="134"/>
      </rPr>
      <t xml:space="preserve">
</t>
    </r>
    <r>
      <rPr>
        <sz val="11"/>
        <color rgb="FF000000"/>
        <rFont val="楷体"/>
        <charset val="134"/>
      </rPr>
      <t>山西大学二青会志愿活动出征仪式</t>
    </r>
    <r>
      <rPr>
        <sz val="11"/>
        <color rgb="FF000000"/>
        <rFont val="Times New Roman"/>
        <charset val="134"/>
      </rPr>
      <t xml:space="preserve">
</t>
    </r>
    <r>
      <rPr>
        <sz val="11"/>
        <color rgb="FF000000"/>
        <rFont val="楷体"/>
        <charset val="134"/>
      </rPr>
      <t>爱在夕阳行</t>
    </r>
  </si>
  <si>
    <r>
      <rPr>
        <sz val="11"/>
        <color rgb="FF000000"/>
        <rFont val="楷体"/>
        <charset val="134"/>
      </rPr>
      <t>刘</t>
    </r>
    <r>
      <rPr>
        <sz val="11"/>
        <color rgb="FF000000"/>
        <rFont val="Times New Roman"/>
        <charset val="134"/>
      </rPr>
      <t xml:space="preserve">  </t>
    </r>
    <r>
      <rPr>
        <sz val="11"/>
        <color rgb="FF000000"/>
        <rFont val="楷体"/>
        <charset val="134"/>
      </rPr>
      <t>岳</t>
    </r>
  </si>
  <si>
    <r>
      <rPr>
        <sz val="11"/>
        <color rgb="FF000000"/>
        <rFont val="楷体"/>
        <charset val="134"/>
      </rPr>
      <t>山西大学餐厅防疫志愿活动（中午）、山西大学</t>
    </r>
    <r>
      <rPr>
        <sz val="11"/>
        <color rgb="FF000000"/>
        <rFont val="Times New Roman"/>
        <charset val="134"/>
      </rPr>
      <t>“</t>
    </r>
    <r>
      <rPr>
        <sz val="11"/>
        <color rgb="FF000000"/>
        <rFont val="楷体"/>
        <charset val="134"/>
      </rPr>
      <t>助力二青会，单车旗飞扬</t>
    </r>
    <r>
      <rPr>
        <sz val="11"/>
        <color rgb="FF000000"/>
        <rFont val="Times New Roman"/>
        <charset val="134"/>
      </rPr>
      <t>”</t>
    </r>
    <r>
      <rPr>
        <sz val="11"/>
        <color rgb="FF000000"/>
        <rFont val="楷体"/>
        <charset val="134"/>
      </rPr>
      <t>宣传活动、山西大学</t>
    </r>
    <r>
      <rPr>
        <sz val="11"/>
        <color rgb="FF000000"/>
        <rFont val="Times New Roman"/>
        <charset val="134"/>
      </rPr>
      <t>2019</t>
    </r>
    <r>
      <rPr>
        <sz val="11"/>
        <color rgb="FF000000"/>
        <rFont val="楷体"/>
        <charset val="134"/>
      </rPr>
      <t>年教师节表彰大会志愿活动</t>
    </r>
  </si>
  <si>
    <r>
      <rPr>
        <sz val="11"/>
        <color rgb="FF000000"/>
        <rFont val="楷体"/>
        <charset val="134"/>
      </rPr>
      <t>孙</t>
    </r>
    <r>
      <rPr>
        <sz val="11"/>
        <color rgb="FF000000"/>
        <rFont val="Times New Roman"/>
        <charset val="134"/>
      </rPr>
      <t xml:space="preserve">  </t>
    </r>
    <r>
      <rPr>
        <sz val="11"/>
        <color rgb="FF000000"/>
        <rFont val="楷体"/>
        <charset val="134"/>
      </rPr>
      <t>成</t>
    </r>
  </si>
  <si>
    <r>
      <rPr>
        <sz val="11"/>
        <color rgb="FF000000"/>
        <rFont val="楷体"/>
        <charset val="134"/>
      </rPr>
      <t>山西大学餐厅防疫志愿活动（晚上）、山西大学坞城校区创城志愿活动签到、山西大学餐厅防疫志愿活动（中午）、爱心中转站、爱在夕阳行</t>
    </r>
  </si>
  <si>
    <r>
      <rPr>
        <sz val="11"/>
        <color rgb="FF000000"/>
        <rFont val="楷体"/>
        <charset val="134"/>
      </rPr>
      <t>王雅婷</t>
    </r>
  </si>
  <si>
    <r>
      <rPr>
        <sz val="11"/>
        <color rgb="FF000000"/>
        <rFont val="楷体"/>
        <charset val="134"/>
      </rPr>
      <t>新型冠状病毒疫情防控志愿活动</t>
    </r>
    <r>
      <rPr>
        <sz val="11"/>
        <color rgb="FF000000"/>
        <rFont val="Times New Roman"/>
        <charset val="134"/>
      </rPr>
      <t xml:space="preserve">
</t>
    </r>
    <r>
      <rPr>
        <sz val="11"/>
        <color rgb="FF000000"/>
        <rFont val="楷体"/>
        <charset val="134"/>
      </rPr>
      <t>爱心中转站</t>
    </r>
    <r>
      <rPr>
        <sz val="11"/>
        <color rgb="FF000000"/>
        <rFont val="Times New Roman"/>
        <charset val="134"/>
      </rPr>
      <t xml:space="preserve">
</t>
    </r>
    <r>
      <rPr>
        <sz val="11"/>
        <color rgb="FF000000"/>
        <rFont val="楷体"/>
        <charset val="134"/>
      </rPr>
      <t>植树节活动</t>
    </r>
    <r>
      <rPr>
        <sz val="11"/>
        <color rgb="FF000000"/>
        <rFont val="Times New Roman"/>
        <charset val="134"/>
      </rPr>
      <t xml:space="preserve">
</t>
    </r>
    <r>
      <rPr>
        <sz val="11"/>
        <color rgb="FF000000"/>
        <rFont val="楷体"/>
        <charset val="134"/>
      </rPr>
      <t>民宿博物馆</t>
    </r>
    <r>
      <rPr>
        <sz val="11"/>
        <color rgb="FF000000"/>
        <rFont val="Times New Roman"/>
        <charset val="134"/>
      </rPr>
      <t xml:space="preserve">
</t>
    </r>
    <r>
      <rPr>
        <sz val="11"/>
        <color rgb="FF000000"/>
        <rFont val="楷体"/>
        <charset val="134"/>
      </rPr>
      <t>社区志愿服务</t>
    </r>
    <r>
      <rPr>
        <sz val="11"/>
        <color rgb="FF000000"/>
        <rFont val="Times New Roman"/>
        <charset val="134"/>
      </rPr>
      <t>——</t>
    </r>
    <r>
      <rPr>
        <sz val="11"/>
        <color rgb="FF000000"/>
        <rFont val="楷体"/>
        <charset val="134"/>
      </rPr>
      <t>整理社区图书</t>
    </r>
    <r>
      <rPr>
        <sz val="11"/>
        <color rgb="FF000000"/>
        <rFont val="Times New Roman"/>
        <charset val="134"/>
      </rPr>
      <t xml:space="preserve">
</t>
    </r>
    <r>
      <rPr>
        <sz val="11"/>
        <color rgb="FF000000"/>
        <rFont val="楷体"/>
        <charset val="134"/>
      </rPr>
      <t>爱在夕阳行</t>
    </r>
    <r>
      <rPr>
        <sz val="11"/>
        <color rgb="FF000000"/>
        <rFont val="Times New Roman"/>
        <charset val="134"/>
      </rPr>
      <t xml:space="preserve">
</t>
    </r>
    <r>
      <rPr>
        <sz val="11"/>
        <color rgb="FF000000"/>
        <rFont val="楷体"/>
        <charset val="134"/>
      </rPr>
      <t>科技馆讲解员</t>
    </r>
  </si>
  <si>
    <r>
      <rPr>
        <sz val="11"/>
        <color rgb="FF000000"/>
        <rFont val="楷体"/>
        <charset val="134"/>
      </rPr>
      <t>赵晓枫</t>
    </r>
  </si>
  <si>
    <r>
      <rPr>
        <sz val="11"/>
        <color rgb="FF000000"/>
        <rFont val="楷体"/>
        <charset val="134"/>
      </rPr>
      <t>第六次线上一对一辅导志愿活动、山西大学餐厅防疫志愿活动（晚上）、山西大学餐厅防疫志愿活动（中午）、疫情防控志愿服务、科技馆讲解员</t>
    </r>
  </si>
  <si>
    <r>
      <rPr>
        <sz val="11"/>
        <color rgb="FF000000"/>
        <rFont val="楷体"/>
        <charset val="134"/>
      </rPr>
      <t>刘彦麟</t>
    </r>
  </si>
  <si>
    <r>
      <rPr>
        <sz val="11"/>
        <color rgb="FF000000"/>
        <rFont val="楷体"/>
        <charset val="134"/>
      </rPr>
      <t>青运村志愿活动服务项目（包含演练和开村后）下午、美化校园你我同行、青运村志愿活动服务项目（包含演练和开村后）上午</t>
    </r>
    <r>
      <rPr>
        <sz val="11"/>
        <color rgb="FF000000"/>
        <rFont val="Times New Roman"/>
        <charset val="134"/>
      </rPr>
      <t xml:space="preserve">
</t>
    </r>
    <r>
      <rPr>
        <sz val="11"/>
        <color rgb="FF000000"/>
        <rFont val="楷体"/>
        <charset val="134"/>
      </rPr>
      <t>二青会志愿活动培训</t>
    </r>
  </si>
  <si>
    <r>
      <rPr>
        <sz val="11"/>
        <color rgb="FF000000"/>
        <rFont val="楷体"/>
        <charset val="134"/>
      </rPr>
      <t>张</t>
    </r>
    <r>
      <rPr>
        <sz val="11"/>
        <color rgb="FF000000"/>
        <rFont val="Times New Roman"/>
        <charset val="134"/>
      </rPr>
      <t xml:space="preserve">  </t>
    </r>
    <r>
      <rPr>
        <sz val="11"/>
        <color rgb="FF000000"/>
        <rFont val="楷体"/>
        <charset val="134"/>
      </rPr>
      <t>婕</t>
    </r>
  </si>
  <si>
    <r>
      <rPr>
        <sz val="11"/>
        <color rgb="FF000000"/>
        <rFont val="楷体"/>
        <charset val="134"/>
      </rPr>
      <t>防艾校内宣传（令德）</t>
    </r>
    <r>
      <rPr>
        <sz val="11"/>
        <color rgb="FF000000"/>
        <rFont val="Times New Roman"/>
        <charset val="134"/>
      </rPr>
      <t xml:space="preserve">
</t>
    </r>
    <r>
      <rPr>
        <sz val="11"/>
        <color rgb="FF000000"/>
        <rFont val="楷体"/>
        <charset val="134"/>
      </rPr>
      <t>防艾全体志愿活动大会</t>
    </r>
    <r>
      <rPr>
        <sz val="11"/>
        <color rgb="FF000000"/>
        <rFont val="Times New Roman"/>
        <charset val="134"/>
      </rPr>
      <t xml:space="preserve">
</t>
    </r>
    <r>
      <rPr>
        <sz val="11"/>
        <color rgb="FF000000"/>
        <rFont val="楷体"/>
        <charset val="134"/>
      </rPr>
      <t>防艾知识巡讲（数学科学学院）</t>
    </r>
    <r>
      <rPr>
        <sz val="11"/>
        <color rgb="FF000000"/>
        <rFont val="Times New Roman"/>
        <charset val="134"/>
      </rPr>
      <t xml:space="preserve">
</t>
    </r>
    <r>
      <rPr>
        <sz val="11"/>
        <color rgb="FF000000"/>
        <rFont val="楷体"/>
        <charset val="134"/>
      </rPr>
      <t>山西大学餐厅防疫志愿活动（晚上）、山西大学餐厅防疫志愿活动（中午）、爱在夕阳行</t>
    </r>
  </si>
  <si>
    <r>
      <rPr>
        <sz val="11"/>
        <color rgb="FF000000"/>
        <rFont val="楷体"/>
        <charset val="134"/>
      </rPr>
      <t>吴雅晞</t>
    </r>
  </si>
  <si>
    <r>
      <rPr>
        <sz val="11"/>
        <color rgb="FF000000"/>
        <rFont val="楷体"/>
        <charset val="134"/>
      </rPr>
      <t>文明校园、山西大学餐厅防疫志愿活动（晚上）、山西大学餐厅防疫志愿活动（中午）、山西大学坞城校区创城志愿活动签到、社区志愿服务</t>
    </r>
    <r>
      <rPr>
        <sz val="11"/>
        <color rgb="FF000000"/>
        <rFont val="Times New Roman"/>
        <charset val="134"/>
      </rPr>
      <t>—</t>
    </r>
    <r>
      <rPr>
        <sz val="11"/>
        <color rgb="FF000000"/>
        <rFont val="楷体"/>
        <charset val="134"/>
      </rPr>
      <t>、帮老人搬土豆、爱在夕阳行</t>
    </r>
  </si>
  <si>
    <r>
      <rPr>
        <sz val="11"/>
        <color rgb="FF000000"/>
        <rFont val="楷体"/>
        <charset val="134"/>
      </rPr>
      <t>张思莹</t>
    </r>
  </si>
  <si>
    <r>
      <rPr>
        <sz val="11"/>
        <color rgb="FF000000"/>
        <rFont val="楷体"/>
        <charset val="134"/>
      </rPr>
      <t>山西大学餐厅防疫志愿活动（中午）、山西大学餐厅防疫志愿活动（晚上）、纸因有你、山西大学北家属院活动、社区志愿服务</t>
    </r>
    <r>
      <rPr>
        <sz val="11"/>
        <color rgb="FF000000"/>
        <rFont val="Times New Roman"/>
        <charset val="134"/>
      </rPr>
      <t>——</t>
    </r>
    <r>
      <rPr>
        <sz val="11"/>
        <color rgb="FF000000"/>
        <rFont val="楷体"/>
        <charset val="134"/>
      </rPr>
      <t>帮老人搬土豆、爱心中转站、爱在夕阳行</t>
    </r>
  </si>
  <si>
    <r>
      <rPr>
        <sz val="11"/>
        <color rgb="FF000000"/>
        <rFont val="楷体"/>
        <charset val="134"/>
      </rPr>
      <t>赵志鱼</t>
    </r>
  </si>
  <si>
    <r>
      <rPr>
        <sz val="11"/>
        <color rgb="FF000000"/>
        <rFont val="楷体"/>
        <charset val="134"/>
      </rPr>
      <t>美化校园你我同行</t>
    </r>
    <r>
      <rPr>
        <sz val="11"/>
        <color rgb="FF000000"/>
        <rFont val="Times New Roman"/>
        <charset val="134"/>
      </rPr>
      <t xml:space="preserve">
</t>
    </r>
    <r>
      <rPr>
        <sz val="11"/>
        <color rgb="FF000000"/>
        <rFont val="楷体"/>
        <charset val="134"/>
      </rPr>
      <t>美化校园你我同行培训会</t>
    </r>
    <r>
      <rPr>
        <sz val="11"/>
        <color rgb="FF000000"/>
        <rFont val="Times New Roman"/>
        <charset val="134"/>
      </rPr>
      <t xml:space="preserve">
</t>
    </r>
    <r>
      <rPr>
        <sz val="11"/>
        <color rgb="FF000000"/>
        <rFont val="楷体"/>
        <charset val="134"/>
      </rPr>
      <t>山西大学</t>
    </r>
    <r>
      <rPr>
        <sz val="11"/>
        <color rgb="FF000000"/>
        <rFont val="Times New Roman"/>
        <charset val="134"/>
      </rPr>
      <t>2019</t>
    </r>
    <r>
      <rPr>
        <sz val="11"/>
        <color rgb="FF000000"/>
        <rFont val="楷体"/>
        <charset val="134"/>
      </rPr>
      <t>年教师节表彰大会志愿活动、山西大学</t>
    </r>
    <r>
      <rPr>
        <sz val="11"/>
        <color rgb="FF000000"/>
        <rFont val="Times New Roman"/>
        <charset val="134"/>
      </rPr>
      <t>2019</t>
    </r>
    <r>
      <rPr>
        <sz val="11"/>
        <color rgb="FF000000"/>
        <rFont val="楷体"/>
        <charset val="134"/>
      </rPr>
      <t>年铁路春运志愿活动、</t>
    </r>
    <r>
      <rPr>
        <sz val="11"/>
        <color rgb="FF000000"/>
        <rFont val="Times New Roman"/>
        <charset val="134"/>
      </rPr>
      <t>2020</t>
    </r>
    <r>
      <rPr>
        <sz val="11"/>
        <color rgb="FF000000"/>
        <rFont val="楷体"/>
        <charset val="134"/>
      </rPr>
      <t>年秋季校园迎新、防疫志愿活动、爱在夕阳行、科技馆讲解员</t>
    </r>
  </si>
  <si>
    <r>
      <rPr>
        <sz val="11"/>
        <color rgb="FF000000"/>
        <rFont val="楷体"/>
        <charset val="134"/>
      </rPr>
      <t>张焜</t>
    </r>
  </si>
  <si>
    <r>
      <rPr>
        <sz val="11"/>
        <color rgb="FF000000"/>
        <rFont val="楷体"/>
        <charset val="134"/>
      </rPr>
      <t>山西大学餐厅防疫志愿活动（中午）、山西大学餐厅防疫志愿活动（晚上）、山西大学坞城校区创城志愿活动签到、爱心中转站、植树节活动、民俗博物馆、太航敬老院、社区志愿服务</t>
    </r>
    <r>
      <rPr>
        <sz val="11"/>
        <color rgb="FF000000"/>
        <rFont val="Times New Roman"/>
        <charset val="134"/>
      </rPr>
      <t>——</t>
    </r>
    <r>
      <rPr>
        <sz val="11"/>
        <color rgb="FF000000"/>
        <rFont val="楷体"/>
        <charset val="134"/>
      </rPr>
      <t>整理社区图书、爱在夕阳行</t>
    </r>
  </si>
  <si>
    <r>
      <rPr>
        <sz val="11"/>
        <color rgb="FF000000"/>
        <rFont val="楷体"/>
        <charset val="134"/>
      </rPr>
      <t>陈佳琦</t>
    </r>
  </si>
  <si>
    <r>
      <rPr>
        <sz val="11"/>
        <color rgb="FF000000"/>
        <rFont val="楷体"/>
        <charset val="134"/>
      </rPr>
      <t>山西大学二青会志愿活动出征仪式、二青会开幕式导演排练志愿服务、二青会市执委会运行期间各部门办公服务、青春兴晋实践活动</t>
    </r>
    <r>
      <rPr>
        <sz val="11"/>
        <color rgb="FF000000"/>
        <rFont val="Times New Roman"/>
        <charset val="134"/>
      </rPr>
      <t>——</t>
    </r>
    <r>
      <rPr>
        <sz val="11"/>
        <color rgb="FF000000"/>
        <rFont val="楷体"/>
        <charset val="134"/>
      </rPr>
      <t>黄陵街道团工委、山西大学餐厅防疫志愿活动（晚上）、山西大学餐厅防疫志愿活动、爱心中转站、互联网</t>
    </r>
    <r>
      <rPr>
        <sz val="11"/>
        <color rgb="FF000000"/>
        <rFont val="Times New Roman"/>
        <charset val="134"/>
      </rPr>
      <t>+</t>
    </r>
    <r>
      <rPr>
        <sz val="11"/>
        <color rgb="FF000000"/>
        <rFont val="楷体"/>
        <charset val="134"/>
      </rPr>
      <t>赛事服务、爱在夕阳行</t>
    </r>
  </si>
  <si>
    <r>
      <rPr>
        <sz val="11"/>
        <color rgb="FF000000"/>
        <rFont val="楷体"/>
        <charset val="134"/>
      </rPr>
      <t>周</t>
    </r>
    <r>
      <rPr>
        <sz val="11"/>
        <color rgb="FF000000"/>
        <rFont val="Times New Roman"/>
        <charset val="134"/>
      </rPr>
      <t xml:space="preserve">  </t>
    </r>
    <r>
      <rPr>
        <sz val="11"/>
        <color rgb="FF000000"/>
        <rFont val="楷体"/>
        <charset val="134"/>
      </rPr>
      <t>静</t>
    </r>
  </si>
  <si>
    <r>
      <rPr>
        <sz val="11"/>
        <color rgb="FF000000"/>
        <rFont val="楷体"/>
        <charset val="134"/>
      </rPr>
      <t>山西大学餐厅防疫志愿活动、青运村志愿活动服务项目（包含演练和开村后）下午、青运村志愿活动服务项目（包含演练和开村后）上午、二青会志愿活动培训、青运村志愿活动服务项目（包含演练和开村后）下午、美化校园你我同行、青运村志愿活动服务项目（包含演练和开村后）上午、二青会志愿活动培训（晚上）</t>
    </r>
  </si>
  <si>
    <r>
      <rPr>
        <sz val="11"/>
        <color rgb="FF000000"/>
        <rFont val="楷体"/>
        <charset val="134"/>
      </rPr>
      <t>赵</t>
    </r>
    <r>
      <rPr>
        <sz val="11"/>
        <color rgb="FF000000"/>
        <rFont val="Times New Roman"/>
        <charset val="134"/>
      </rPr>
      <t xml:space="preserve">  </t>
    </r>
    <r>
      <rPr>
        <sz val="11"/>
        <color rgb="FF000000"/>
        <rFont val="楷体"/>
        <charset val="134"/>
      </rPr>
      <t>洁</t>
    </r>
  </si>
  <si>
    <r>
      <rPr>
        <sz val="11"/>
        <color rgb="FF000000"/>
        <rFont val="楷体"/>
        <charset val="134"/>
      </rPr>
      <t>艺术类考试志愿服务（校门防疫）、艺考类考试志愿服务、太原南站志愿活动、迎泽宾馆志愿活动、丽华大酒店志愿服务、反馈会志愿服务、山西大学餐厅防疫志愿活动（晚上）、山西大学餐厅防疫志愿活动（中午）、美化校园你我同行志愿活动、光盘行动餐厅活动、爱心中转站、植树节活动、社区志愿服务、爱在夕阳行、互联网</t>
    </r>
    <r>
      <rPr>
        <sz val="11"/>
        <color rgb="FF000000"/>
        <rFont val="Times New Roman"/>
        <charset val="134"/>
      </rPr>
      <t>+</t>
    </r>
    <r>
      <rPr>
        <sz val="11"/>
        <color rgb="FF000000"/>
        <rFont val="楷体"/>
        <charset val="134"/>
      </rPr>
      <t>赛事服务、科技馆讲解员</t>
    </r>
  </si>
  <si>
    <r>
      <rPr>
        <sz val="11"/>
        <color rgb="FF000000"/>
        <rFont val="楷体"/>
        <charset val="134"/>
      </rPr>
      <t>白玉珠</t>
    </r>
  </si>
  <si>
    <r>
      <rPr>
        <sz val="11"/>
        <color rgb="FF000000"/>
        <rFont val="楷体"/>
        <charset val="134"/>
      </rPr>
      <t>二青会志愿活动培训</t>
    </r>
    <r>
      <rPr>
        <sz val="11"/>
        <color rgb="FF000000"/>
        <rFont val="Times New Roman"/>
        <charset val="134"/>
      </rPr>
      <t xml:space="preserve">
</t>
    </r>
    <r>
      <rPr>
        <sz val="11"/>
        <color rgb="FF000000"/>
        <rFont val="楷体"/>
        <charset val="134"/>
      </rPr>
      <t>山西大学二青会出征仪式志愿活动志愿服务活动</t>
    </r>
    <r>
      <rPr>
        <sz val="11"/>
        <color rgb="FF000000"/>
        <rFont val="Times New Roman"/>
        <charset val="134"/>
      </rPr>
      <t xml:space="preserve">
</t>
    </r>
    <r>
      <rPr>
        <sz val="11"/>
        <color rgb="FF000000"/>
        <rFont val="楷体"/>
        <charset val="134"/>
      </rPr>
      <t>二青会攀岩志愿服务活动</t>
    </r>
    <r>
      <rPr>
        <sz val="11"/>
        <color rgb="FF000000"/>
        <rFont val="Times New Roman"/>
        <charset val="134"/>
      </rPr>
      <t xml:space="preserve">
</t>
    </r>
    <r>
      <rPr>
        <sz val="11"/>
        <color rgb="FF000000"/>
        <rFont val="楷体"/>
        <charset val="134"/>
      </rPr>
      <t>太原南站</t>
    </r>
    <r>
      <rPr>
        <sz val="11"/>
        <color rgb="FF000000"/>
        <rFont val="Times New Roman"/>
        <charset val="134"/>
      </rPr>
      <t>2019</t>
    </r>
    <r>
      <rPr>
        <sz val="11"/>
        <color rgb="FF000000"/>
        <rFont val="楷体"/>
        <charset val="134"/>
      </rPr>
      <t>年暑运志愿服务活动</t>
    </r>
    <r>
      <rPr>
        <sz val="11"/>
        <color rgb="FF000000"/>
        <rFont val="Times New Roman"/>
        <charset val="134"/>
      </rPr>
      <t xml:space="preserve">
</t>
    </r>
    <r>
      <rPr>
        <sz val="11"/>
        <color rgb="FF000000"/>
        <rFont val="楷体"/>
        <charset val="134"/>
      </rPr>
      <t>走进新时代，站在新起点山西省图书馆文化志愿活动纪念建国</t>
    </r>
    <r>
      <rPr>
        <sz val="11"/>
        <color rgb="FF000000"/>
        <rFont val="Times New Roman"/>
        <charset val="134"/>
      </rPr>
      <t>70</t>
    </r>
    <r>
      <rPr>
        <sz val="11"/>
        <color rgb="FF000000"/>
        <rFont val="楷体"/>
        <charset val="134"/>
      </rPr>
      <t>周年志愿服务活动</t>
    </r>
    <r>
      <rPr>
        <sz val="11"/>
        <color rgb="FF000000"/>
        <rFont val="Times New Roman"/>
        <charset val="134"/>
      </rPr>
      <t xml:space="preserve">
</t>
    </r>
    <r>
      <rPr>
        <sz val="11"/>
        <color rgb="FF000000"/>
        <rFont val="楷体"/>
        <charset val="134"/>
      </rPr>
      <t>服务社会凝我青年力量山西省图书馆文化志愿活动讲述建国故事志愿服务活动</t>
    </r>
    <r>
      <rPr>
        <sz val="11"/>
        <color rgb="FF000000"/>
        <rFont val="Times New Roman"/>
        <charset val="134"/>
      </rPr>
      <t xml:space="preserve">
</t>
    </r>
    <r>
      <rPr>
        <sz val="11"/>
        <color rgb="FF000000"/>
        <rFont val="楷体"/>
        <charset val="134"/>
      </rPr>
      <t>山西大学餐厅防疫志愿活动（中午）</t>
    </r>
    <r>
      <rPr>
        <sz val="11"/>
        <color rgb="FF000000"/>
        <rFont val="Times New Roman"/>
        <charset val="134"/>
      </rPr>
      <t xml:space="preserve">
</t>
    </r>
    <r>
      <rPr>
        <sz val="11"/>
        <color rgb="FF000000"/>
        <rFont val="楷体"/>
        <charset val="134"/>
      </rPr>
      <t>山西大学餐厅防疫志愿活动（晚上）</t>
    </r>
    <r>
      <rPr>
        <sz val="11"/>
        <color rgb="FF000000"/>
        <rFont val="Times New Roman"/>
        <charset val="134"/>
      </rPr>
      <t xml:space="preserve">
</t>
    </r>
    <r>
      <rPr>
        <sz val="11"/>
        <color rgb="FF000000"/>
        <rFont val="楷体"/>
        <charset val="134"/>
      </rPr>
      <t>防艾全体志愿活动大会志愿服务活动</t>
    </r>
    <r>
      <rPr>
        <sz val="11"/>
        <color rgb="FF000000"/>
        <rFont val="Times New Roman"/>
        <charset val="134"/>
      </rPr>
      <t xml:space="preserve">
</t>
    </r>
    <r>
      <rPr>
        <sz val="11"/>
        <color rgb="FF000000"/>
        <rFont val="楷体"/>
        <charset val="134"/>
      </rPr>
      <t>防艾知识巡讲（数学科学学院）志愿服务活动</t>
    </r>
  </si>
  <si>
    <t>计算机与信息技术学院志愿服务时长认定汇总表</t>
  </si>
  <si>
    <r>
      <rPr>
        <sz val="11"/>
        <color rgb="FF000000"/>
        <rFont val="楷体"/>
        <charset val="134"/>
      </rPr>
      <t>郭</t>
    </r>
    <r>
      <rPr>
        <sz val="11"/>
        <color rgb="FF000000"/>
        <rFont val="Times New Roman"/>
        <charset val="134"/>
      </rPr>
      <t xml:space="preserve">  </t>
    </r>
    <r>
      <rPr>
        <sz val="11"/>
        <color rgb="FF000000"/>
        <rFont val="楷体"/>
        <charset val="134"/>
      </rPr>
      <t>欣</t>
    </r>
  </si>
  <si>
    <t>201901001109</t>
  </si>
  <si>
    <r>
      <rPr>
        <sz val="11"/>
        <color rgb="FF000000"/>
        <rFont val="楷体"/>
        <charset val="134"/>
      </rPr>
      <t>防艾</t>
    </r>
  </si>
  <si>
    <t>201901001111</t>
  </si>
  <si>
    <r>
      <rPr>
        <sz val="11"/>
        <color rgb="FF000000"/>
        <rFont val="楷体"/>
        <charset val="134"/>
      </rPr>
      <t>李若彤</t>
    </r>
  </si>
  <si>
    <t>201801004220</t>
  </si>
  <si>
    <r>
      <rPr>
        <sz val="11"/>
        <color rgb="FF000000"/>
        <rFont val="楷体"/>
        <charset val="134"/>
      </rPr>
      <t>吴林哲</t>
    </r>
  </si>
  <si>
    <t>201801004238</t>
  </si>
  <si>
    <r>
      <rPr>
        <sz val="11"/>
        <color rgb="FF000000"/>
        <rFont val="楷体"/>
        <charset val="134"/>
      </rPr>
      <t>李</t>
    </r>
    <r>
      <rPr>
        <sz val="11"/>
        <color rgb="FF000000"/>
        <rFont val="Times New Roman"/>
        <charset val="134"/>
      </rPr>
      <t xml:space="preserve">  </t>
    </r>
    <r>
      <rPr>
        <sz val="11"/>
        <color rgb="FF000000"/>
        <rFont val="楷体"/>
        <charset val="134"/>
      </rPr>
      <t>毅</t>
    </r>
  </si>
  <si>
    <t>201801004118</t>
  </si>
  <si>
    <r>
      <rPr>
        <sz val="11"/>
        <color rgb="FF000000"/>
        <rFont val="楷体"/>
        <charset val="134"/>
      </rPr>
      <t>南站志愿活动</t>
    </r>
  </si>
  <si>
    <r>
      <rPr>
        <sz val="11"/>
        <color rgb="FF000000"/>
        <rFont val="楷体"/>
        <charset val="134"/>
      </rPr>
      <t>隆福辉</t>
    </r>
  </si>
  <si>
    <t>201801004122</t>
  </si>
  <si>
    <r>
      <rPr>
        <sz val="11"/>
        <color rgb="FF000000"/>
        <rFont val="楷体"/>
        <charset val="134"/>
      </rPr>
      <t>杨振英</t>
    </r>
  </si>
  <si>
    <t>201801004147</t>
  </si>
  <si>
    <r>
      <rPr>
        <sz val="11"/>
        <color rgb="FF000000"/>
        <rFont val="楷体"/>
        <charset val="134"/>
      </rPr>
      <t>贾晓宸</t>
    </r>
  </si>
  <si>
    <t>201901004216</t>
  </si>
  <si>
    <r>
      <rPr>
        <sz val="11"/>
        <color rgb="FF000000"/>
        <rFont val="楷体"/>
        <charset val="134"/>
      </rPr>
      <t>黄</t>
    </r>
    <r>
      <rPr>
        <sz val="11"/>
        <color rgb="FF000000"/>
        <rFont val="Times New Roman"/>
        <charset val="134"/>
      </rPr>
      <t xml:space="preserve">  </t>
    </r>
    <r>
      <rPr>
        <sz val="11"/>
        <color rgb="FF000000"/>
        <rFont val="楷体"/>
        <charset val="134"/>
      </rPr>
      <t>可</t>
    </r>
  </si>
  <si>
    <t>201901004214</t>
  </si>
  <si>
    <r>
      <rPr>
        <sz val="11"/>
        <color rgb="FF000000"/>
        <rFont val="楷体"/>
        <charset val="134"/>
      </rPr>
      <t>郝富艺</t>
    </r>
  </si>
  <si>
    <t>201901004209</t>
  </si>
  <si>
    <r>
      <rPr>
        <sz val="11"/>
        <color rgb="FF000000"/>
        <rFont val="楷体"/>
        <charset val="134"/>
      </rPr>
      <t>温亮亮</t>
    </r>
  </si>
  <si>
    <t>202022407052</t>
  </si>
  <si>
    <r>
      <rPr>
        <sz val="11"/>
        <color rgb="FF000000"/>
        <rFont val="楷体"/>
        <charset val="134"/>
      </rPr>
      <t>宁</t>
    </r>
    <r>
      <rPr>
        <sz val="11"/>
        <color rgb="FF000000"/>
        <rFont val="Times New Roman"/>
        <charset val="134"/>
      </rPr>
      <t xml:space="preserve">  </t>
    </r>
    <r>
      <rPr>
        <sz val="11"/>
        <color rgb="FF000000"/>
        <rFont val="楷体"/>
        <charset val="134"/>
      </rPr>
      <t>静</t>
    </r>
  </si>
  <si>
    <t>201801004227</t>
  </si>
  <si>
    <r>
      <rPr>
        <sz val="11"/>
        <color rgb="FF000000"/>
        <rFont val="楷体"/>
        <charset val="134"/>
      </rPr>
      <t>黄晓文</t>
    </r>
  </si>
  <si>
    <t>201901004215</t>
  </si>
  <si>
    <r>
      <rPr>
        <sz val="11"/>
        <color rgb="FF000000"/>
        <rFont val="楷体"/>
        <charset val="134"/>
      </rPr>
      <t>图书馆志愿活动</t>
    </r>
  </si>
  <si>
    <r>
      <rPr>
        <sz val="11"/>
        <color rgb="FF000000"/>
        <rFont val="楷体"/>
        <charset val="134"/>
      </rPr>
      <t>胡锦塘</t>
    </r>
  </si>
  <si>
    <t>20200100402007</t>
  </si>
  <si>
    <r>
      <rPr>
        <sz val="11"/>
        <color rgb="FF000000"/>
        <rFont val="楷体"/>
        <charset val="134"/>
      </rPr>
      <t>疫情防控工作</t>
    </r>
  </si>
  <si>
    <r>
      <rPr>
        <sz val="11"/>
        <color rgb="FF000000"/>
        <rFont val="楷体"/>
        <charset val="134"/>
      </rPr>
      <t>李雅琪</t>
    </r>
  </si>
  <si>
    <t>202022408039</t>
  </si>
  <si>
    <r>
      <rPr>
        <sz val="11"/>
        <color rgb="FF000000"/>
        <rFont val="楷体"/>
        <charset val="134"/>
      </rPr>
      <t>疫情防控值勤</t>
    </r>
  </si>
  <si>
    <r>
      <rPr>
        <sz val="11"/>
        <color rgb="FF000000"/>
        <rFont val="楷体"/>
        <charset val="134"/>
      </rPr>
      <t>王</t>
    </r>
    <r>
      <rPr>
        <sz val="11"/>
        <color rgb="FF000000"/>
        <rFont val="Times New Roman"/>
        <charset val="134"/>
      </rPr>
      <t xml:space="preserve">  </t>
    </r>
    <r>
      <rPr>
        <sz val="11"/>
        <color rgb="FF000000"/>
        <rFont val="楷体"/>
        <charset val="134"/>
      </rPr>
      <t>津</t>
    </r>
  </si>
  <si>
    <t>201801001132</t>
  </si>
  <si>
    <r>
      <rPr>
        <sz val="11"/>
        <color rgb="FF000000"/>
        <rFont val="楷体"/>
        <charset val="134"/>
      </rPr>
      <t>汽车站抗疫活动</t>
    </r>
  </si>
  <si>
    <r>
      <rPr>
        <sz val="11"/>
        <color rgb="FF000000"/>
        <rFont val="楷体"/>
        <charset val="134"/>
      </rPr>
      <t>王</t>
    </r>
    <r>
      <rPr>
        <sz val="11"/>
        <color rgb="FF000000"/>
        <rFont val="Times New Roman"/>
        <charset val="134"/>
      </rPr>
      <t xml:space="preserve">  </t>
    </r>
    <r>
      <rPr>
        <sz val="11"/>
        <color rgb="FF000000"/>
        <rFont val="楷体"/>
        <charset val="134"/>
      </rPr>
      <t>硕</t>
    </r>
  </si>
  <si>
    <t>201901004241</t>
  </si>
  <si>
    <r>
      <rPr>
        <sz val="11"/>
        <color rgb="FF000000"/>
        <rFont val="楷体"/>
        <charset val="134"/>
      </rPr>
      <t>张臻涛</t>
    </r>
  </si>
  <si>
    <t>201801001251</t>
  </si>
  <si>
    <r>
      <rPr>
        <sz val="11"/>
        <color rgb="FF000000"/>
        <rFont val="楷体"/>
        <charset val="134"/>
      </rPr>
      <t>高晋珍</t>
    </r>
  </si>
  <si>
    <t>201901004204</t>
  </si>
  <si>
    <r>
      <rPr>
        <sz val="11"/>
        <color rgb="FF000000"/>
        <rFont val="楷体"/>
        <charset val="134"/>
      </rPr>
      <t>李子傲</t>
    </r>
  </si>
  <si>
    <t>20200100102038</t>
  </si>
  <si>
    <r>
      <rPr>
        <sz val="11"/>
        <color rgb="FF000000"/>
        <rFont val="楷体"/>
        <charset val="134"/>
      </rPr>
      <t>困留儿童陪伴辅导</t>
    </r>
  </si>
  <si>
    <r>
      <rPr>
        <sz val="11"/>
        <color rgb="FF000000"/>
        <rFont val="楷体"/>
        <charset val="134"/>
      </rPr>
      <t>胡辛键</t>
    </r>
  </si>
  <si>
    <t>20200100102009</t>
  </si>
  <si>
    <r>
      <rPr>
        <sz val="11"/>
        <color rgb="FF000000"/>
        <rFont val="楷体"/>
        <charset val="134"/>
      </rPr>
      <t>地方抗疫志愿活动活动</t>
    </r>
  </si>
  <si>
    <r>
      <rPr>
        <sz val="11"/>
        <color rgb="FF000000"/>
        <rFont val="楷体"/>
        <charset val="134"/>
      </rPr>
      <t>卢禹澄</t>
    </r>
  </si>
  <si>
    <t>20200100401041</t>
  </si>
  <si>
    <r>
      <rPr>
        <sz val="11"/>
        <color rgb="FF000000"/>
        <rFont val="楷体"/>
        <charset val="134"/>
      </rPr>
      <t>入户登记和录取信息</t>
    </r>
  </si>
  <si>
    <r>
      <rPr>
        <sz val="11"/>
        <color rgb="FF000000"/>
        <rFont val="楷体"/>
        <charset val="134"/>
      </rPr>
      <t>张同满</t>
    </r>
  </si>
  <si>
    <t>20200100402034</t>
  </si>
  <si>
    <r>
      <rPr>
        <sz val="11"/>
        <color rgb="FF000000"/>
        <rFont val="楷体"/>
        <charset val="134"/>
      </rPr>
      <t>防艾负责人全体大会</t>
    </r>
  </si>
  <si>
    <r>
      <rPr>
        <sz val="11"/>
        <color rgb="FF000000"/>
        <rFont val="楷体"/>
        <charset val="134"/>
      </rPr>
      <t>郭晋源</t>
    </r>
  </si>
  <si>
    <t>201801104211</t>
  </si>
  <si>
    <t>152.2</t>
  </si>
  <si>
    <r>
      <rPr>
        <sz val="11"/>
        <color rgb="FF000000"/>
        <rFont val="楷体"/>
        <charset val="134"/>
      </rPr>
      <t>防艾、艺考、文明创城</t>
    </r>
  </si>
  <si>
    <r>
      <rPr>
        <sz val="11"/>
        <color rgb="FF000000"/>
        <rFont val="楷体"/>
        <charset val="134"/>
      </rPr>
      <t>穆海娟</t>
    </r>
  </si>
  <si>
    <t>201901004126</t>
  </si>
  <si>
    <r>
      <rPr>
        <sz val="11"/>
        <color rgb="FF000000"/>
        <rFont val="楷体"/>
        <charset val="134"/>
      </rPr>
      <t>白文静</t>
    </r>
  </si>
  <si>
    <t>201901004102</t>
  </si>
  <si>
    <t>23.2</t>
  </si>
  <si>
    <r>
      <rPr>
        <sz val="11"/>
        <color rgb="FF000000"/>
        <rFont val="楷体"/>
        <charset val="134"/>
      </rPr>
      <t>疫情防控，青年在行动</t>
    </r>
  </si>
  <si>
    <r>
      <rPr>
        <sz val="11"/>
        <color rgb="FF000000"/>
        <rFont val="楷体"/>
        <charset val="134"/>
      </rPr>
      <t>李唯一</t>
    </r>
  </si>
  <si>
    <t>201901004120</t>
  </si>
  <si>
    <r>
      <rPr>
        <sz val="11"/>
        <color rgb="FF000000"/>
        <rFont val="楷体"/>
        <charset val="134"/>
      </rPr>
      <t>疫情防控服务查验双码</t>
    </r>
  </si>
  <si>
    <r>
      <rPr>
        <sz val="11"/>
        <color rgb="FF000000"/>
        <rFont val="楷体"/>
        <charset val="134"/>
      </rPr>
      <t>吴博文</t>
    </r>
  </si>
  <si>
    <t>20200100102041</t>
  </si>
  <si>
    <r>
      <rPr>
        <sz val="11"/>
        <color rgb="FF000000"/>
        <rFont val="楷体"/>
        <charset val="134"/>
      </rPr>
      <t>朱霈芝</t>
    </r>
  </si>
  <si>
    <t>20200100401039</t>
  </si>
  <si>
    <r>
      <rPr>
        <sz val="11"/>
        <color rgb="FF000000"/>
        <rFont val="楷体"/>
        <charset val="134"/>
      </rPr>
      <t>范</t>
    </r>
    <r>
      <rPr>
        <sz val="11"/>
        <color rgb="FF000000"/>
        <rFont val="Times New Roman"/>
        <charset val="134"/>
      </rPr>
      <t xml:space="preserve">  </t>
    </r>
    <r>
      <rPr>
        <sz val="11"/>
        <color rgb="FF000000"/>
        <rFont val="楷体"/>
        <charset val="134"/>
      </rPr>
      <t>路</t>
    </r>
  </si>
  <si>
    <t>202022408011</t>
  </si>
  <si>
    <r>
      <rPr>
        <sz val="11"/>
        <color rgb="FF000000"/>
        <rFont val="楷体"/>
        <charset val="134"/>
      </rPr>
      <t>新冠疫情防控志愿服务</t>
    </r>
  </si>
  <si>
    <r>
      <rPr>
        <sz val="11"/>
        <color rgb="FF000000"/>
        <rFont val="楷体"/>
        <charset val="134"/>
      </rPr>
      <t>张</t>
    </r>
    <r>
      <rPr>
        <sz val="11"/>
        <color rgb="FF000000"/>
        <rFont val="Times New Roman"/>
        <charset val="134"/>
      </rPr>
      <t xml:space="preserve">  </t>
    </r>
    <r>
      <rPr>
        <sz val="11"/>
        <color rgb="FF000000"/>
        <rFont val="楷体"/>
        <charset val="134"/>
      </rPr>
      <t>晶</t>
    </r>
  </si>
  <si>
    <t>201922404034</t>
  </si>
  <si>
    <r>
      <rPr>
        <sz val="11"/>
        <color rgb="FF000000"/>
        <rFont val="楷体"/>
        <charset val="134"/>
      </rPr>
      <t>社区防疫抗疫志愿服务</t>
    </r>
  </si>
  <si>
    <r>
      <rPr>
        <sz val="11"/>
        <color rgb="FF000000"/>
        <rFont val="楷体"/>
        <charset val="134"/>
      </rPr>
      <t>叶铭佳</t>
    </r>
  </si>
  <si>
    <t>201801004247</t>
  </si>
  <si>
    <r>
      <rPr>
        <sz val="11"/>
        <color rgb="FF000000"/>
        <rFont val="Times New Roman"/>
        <charset val="134"/>
      </rPr>
      <t>“</t>
    </r>
    <r>
      <rPr>
        <sz val="11"/>
        <color rgb="FF000000"/>
        <rFont val="楷体"/>
        <charset val="134"/>
      </rPr>
      <t>美化校园，你我同行</t>
    </r>
    <r>
      <rPr>
        <sz val="11"/>
        <color rgb="FF000000"/>
        <rFont val="Times New Roman"/>
        <charset val="134"/>
      </rPr>
      <t>”</t>
    </r>
  </si>
  <si>
    <r>
      <rPr>
        <sz val="11"/>
        <color rgb="FF000000"/>
        <rFont val="楷体"/>
        <charset val="134"/>
      </rPr>
      <t>窦文璟</t>
    </r>
  </si>
  <si>
    <t>201801004107</t>
  </si>
  <si>
    <r>
      <rPr>
        <sz val="11"/>
        <color rgb="FF000000"/>
        <rFont val="楷体"/>
        <charset val="134"/>
      </rPr>
      <t>南站志愿活动</t>
    </r>
    <r>
      <rPr>
        <sz val="11"/>
        <color rgb="FF000000"/>
        <rFont val="Times New Roman"/>
        <charset val="134"/>
      </rPr>
      <t xml:space="preserve"> </t>
    </r>
    <r>
      <rPr>
        <sz val="11"/>
        <color rgb="FF000000"/>
        <rFont val="楷体"/>
        <charset val="134"/>
      </rPr>
      <t>校园志愿活动</t>
    </r>
  </si>
  <si>
    <r>
      <rPr>
        <sz val="11"/>
        <color rgb="FF000000"/>
        <rFont val="楷体"/>
        <charset val="134"/>
      </rPr>
      <t>景卓睿</t>
    </r>
  </si>
  <si>
    <r>
      <rPr>
        <sz val="11"/>
        <color rgb="FF000000"/>
        <rFont val="楷体"/>
        <charset val="134"/>
      </rPr>
      <t>山西大学餐厅防疫志愿活动</t>
    </r>
  </si>
  <si>
    <r>
      <rPr>
        <sz val="11"/>
        <color rgb="FF000000"/>
        <rFont val="楷体"/>
        <charset val="134"/>
      </rPr>
      <t>吕华刚</t>
    </r>
  </si>
  <si>
    <r>
      <rPr>
        <sz val="11"/>
        <color rgb="FF000000"/>
        <rFont val="楷体"/>
        <charset val="134"/>
      </rPr>
      <t>许</t>
    </r>
    <r>
      <rPr>
        <sz val="11"/>
        <color rgb="FF000000"/>
        <rFont val="Times New Roman"/>
        <charset val="134"/>
      </rPr>
      <t xml:space="preserve">  </t>
    </r>
    <r>
      <rPr>
        <sz val="11"/>
        <color rgb="FF000000"/>
        <rFont val="楷体"/>
        <charset val="134"/>
      </rPr>
      <t>豪</t>
    </r>
  </si>
  <si>
    <t>201901001237</t>
  </si>
  <si>
    <r>
      <rPr>
        <sz val="11"/>
        <color rgb="FF000000"/>
        <rFont val="楷体"/>
        <charset val="134"/>
      </rPr>
      <t>刘明航</t>
    </r>
  </si>
  <si>
    <r>
      <rPr>
        <sz val="11"/>
        <color rgb="FF000000"/>
        <rFont val="楷体"/>
        <charset val="134"/>
      </rPr>
      <t>严永强</t>
    </r>
  </si>
  <si>
    <t>201901001239</t>
  </si>
  <si>
    <r>
      <rPr>
        <sz val="11"/>
        <color rgb="FF000000"/>
        <rFont val="楷体"/>
        <charset val="134"/>
      </rPr>
      <t>伍</t>
    </r>
    <r>
      <rPr>
        <sz val="11"/>
        <color rgb="FF000000"/>
        <rFont val="Times New Roman"/>
        <charset val="134"/>
      </rPr>
      <t xml:space="preserve">  </t>
    </r>
    <r>
      <rPr>
        <sz val="11"/>
        <color rgb="FF000000"/>
        <rFont val="楷体"/>
        <charset val="134"/>
      </rPr>
      <t>蕾</t>
    </r>
  </si>
  <si>
    <t>201901001234</t>
  </si>
  <si>
    <r>
      <rPr>
        <sz val="11"/>
        <color rgb="FF000000"/>
        <rFont val="楷体"/>
        <charset val="134"/>
      </rPr>
      <t>许</t>
    </r>
    <r>
      <rPr>
        <sz val="11"/>
        <color rgb="FF000000"/>
        <rFont val="Times New Roman"/>
        <charset val="134"/>
      </rPr>
      <t xml:space="preserve">  </t>
    </r>
    <r>
      <rPr>
        <sz val="11"/>
        <color rgb="FF000000"/>
        <rFont val="楷体"/>
        <charset val="134"/>
      </rPr>
      <t>超</t>
    </r>
  </si>
  <si>
    <t>201901001236</t>
  </si>
  <si>
    <r>
      <rPr>
        <sz val="11"/>
        <color rgb="FF000000"/>
        <rFont val="楷体"/>
        <charset val="134"/>
      </rPr>
      <t>苏</t>
    </r>
    <r>
      <rPr>
        <sz val="11"/>
        <color rgb="FF000000"/>
        <rFont val="Times New Roman"/>
        <charset val="134"/>
      </rPr>
      <t xml:space="preserve">  </t>
    </r>
    <r>
      <rPr>
        <sz val="11"/>
        <color rgb="FF000000"/>
        <rFont val="楷体"/>
        <charset val="134"/>
      </rPr>
      <t>一</t>
    </r>
  </si>
  <si>
    <t>201901001223</t>
  </si>
  <si>
    <r>
      <rPr>
        <sz val="11"/>
        <color rgb="FF000000"/>
        <rFont val="楷体"/>
        <charset val="134"/>
      </rPr>
      <t>高</t>
    </r>
    <r>
      <rPr>
        <sz val="11"/>
        <color rgb="FF000000"/>
        <rFont val="Times New Roman"/>
        <charset val="134"/>
      </rPr>
      <t xml:space="preserve">  </t>
    </r>
    <r>
      <rPr>
        <sz val="11"/>
        <color rgb="FF000000"/>
        <rFont val="楷体"/>
        <charset val="134"/>
      </rPr>
      <t>奇</t>
    </r>
  </si>
  <si>
    <t>201901001106</t>
  </si>
  <si>
    <r>
      <rPr>
        <sz val="11"/>
        <color rgb="FF000000"/>
        <rFont val="楷体"/>
        <charset val="134"/>
      </rPr>
      <t>沁源县疫情防控志愿服务</t>
    </r>
  </si>
  <si>
    <r>
      <rPr>
        <sz val="11"/>
        <color rgb="FF000000"/>
        <rFont val="楷体"/>
        <charset val="134"/>
      </rPr>
      <t>朱欣欣</t>
    </r>
  </si>
  <si>
    <t>201901004152</t>
  </si>
  <si>
    <r>
      <rPr>
        <sz val="11"/>
        <color rgb="FF000000"/>
        <rFont val="楷体"/>
        <charset val="134"/>
      </rPr>
      <t>善行</t>
    </r>
    <r>
      <rPr>
        <sz val="11"/>
        <color rgb="FF000000"/>
        <rFont val="Times New Roman"/>
        <charset val="134"/>
      </rPr>
      <t xml:space="preserve">100  </t>
    </r>
    <r>
      <rPr>
        <sz val="11"/>
        <color rgb="FF000000"/>
        <rFont val="楷体"/>
        <charset val="134"/>
      </rPr>
      <t>陪读活动</t>
    </r>
  </si>
  <si>
    <r>
      <rPr>
        <sz val="11"/>
        <color rgb="FF000000"/>
        <rFont val="楷体"/>
        <charset val="134"/>
      </rPr>
      <t>苑</t>
    </r>
    <r>
      <rPr>
        <sz val="11"/>
        <color rgb="FF000000"/>
        <rFont val="Times New Roman"/>
        <charset val="134"/>
      </rPr>
      <t xml:space="preserve">  </t>
    </r>
    <r>
      <rPr>
        <sz val="11"/>
        <color rgb="FF000000"/>
        <rFont val="楷体"/>
        <charset val="134"/>
      </rPr>
      <t>园</t>
    </r>
  </si>
  <si>
    <t>201901004147</t>
  </si>
  <si>
    <r>
      <rPr>
        <sz val="11"/>
        <color rgb="FF000000"/>
        <rFont val="楷体"/>
        <charset val="134"/>
      </rPr>
      <t>光盘行动餐厅志愿活动活动</t>
    </r>
  </si>
  <si>
    <r>
      <rPr>
        <sz val="11"/>
        <color rgb="FF000000"/>
        <rFont val="楷体"/>
        <charset val="134"/>
      </rPr>
      <t>杜</t>
    </r>
    <r>
      <rPr>
        <sz val="11"/>
        <color rgb="FF000000"/>
        <rFont val="Times New Roman"/>
        <charset val="134"/>
      </rPr>
      <t xml:space="preserve">  </t>
    </r>
    <r>
      <rPr>
        <sz val="11"/>
        <color rgb="FF000000"/>
        <rFont val="楷体"/>
        <charset val="134"/>
      </rPr>
      <t>智</t>
    </r>
  </si>
  <si>
    <t>201901004107</t>
  </si>
  <si>
    <r>
      <rPr>
        <sz val="11"/>
        <color rgb="FF000000"/>
        <rFont val="楷体"/>
        <charset val="134"/>
      </rPr>
      <t>薛梓菡</t>
    </r>
  </si>
  <si>
    <t>201901004145</t>
  </si>
  <si>
    <r>
      <rPr>
        <sz val="11"/>
        <color rgb="FF000000"/>
        <rFont val="楷体"/>
        <charset val="134"/>
      </rPr>
      <t>餐厅防疫，光盘行动，防艾</t>
    </r>
  </si>
  <si>
    <r>
      <rPr>
        <sz val="11"/>
        <color rgb="FF000000"/>
        <rFont val="楷体"/>
        <charset val="134"/>
      </rPr>
      <t>李天爽</t>
    </r>
  </si>
  <si>
    <t>201901004119</t>
  </si>
  <si>
    <r>
      <rPr>
        <sz val="11"/>
        <color rgb="FF000000"/>
        <rFont val="楷体"/>
        <charset val="134"/>
      </rPr>
      <t>新冠肺炎疫情防控志愿活动</t>
    </r>
  </si>
  <si>
    <r>
      <rPr>
        <sz val="11"/>
        <color rgb="FF000000"/>
        <rFont val="楷体"/>
        <charset val="134"/>
      </rPr>
      <t>廖常越</t>
    </r>
  </si>
  <si>
    <t>201801001223</t>
  </si>
  <si>
    <r>
      <rPr>
        <sz val="11"/>
        <color rgb="FF000000"/>
        <rFont val="楷体"/>
        <charset val="134"/>
      </rPr>
      <t>疫情志愿活动，社区服务志愿活动</t>
    </r>
  </si>
  <si>
    <r>
      <rPr>
        <sz val="11"/>
        <color rgb="FF000000"/>
        <rFont val="楷体"/>
        <charset val="134"/>
      </rPr>
      <t>郭凡静</t>
    </r>
  </si>
  <si>
    <t>201801004210</t>
  </si>
  <si>
    <r>
      <rPr>
        <sz val="11"/>
        <color rgb="FF000000"/>
        <rFont val="楷体"/>
        <charset val="134"/>
      </rPr>
      <t>延</t>
    </r>
    <r>
      <rPr>
        <sz val="11"/>
        <color rgb="FF000000"/>
        <rFont val="Times New Roman"/>
        <charset val="134"/>
      </rPr>
      <t xml:space="preserve">  </t>
    </r>
    <r>
      <rPr>
        <sz val="11"/>
        <color rgb="FF000000"/>
        <rFont val="楷体"/>
        <charset val="134"/>
      </rPr>
      <t>强</t>
    </r>
  </si>
  <si>
    <t>201901001240</t>
  </si>
  <si>
    <r>
      <rPr>
        <sz val="11"/>
        <color rgb="FF000000"/>
        <rFont val="楷体"/>
        <charset val="134"/>
      </rPr>
      <t>山西大学餐厅防疫志愿活动</t>
    </r>
    <r>
      <rPr>
        <sz val="11"/>
        <color rgb="FF000000"/>
        <rFont val="Times New Roman"/>
        <charset val="134"/>
      </rPr>
      <t xml:space="preserve">  </t>
    </r>
  </si>
  <si>
    <r>
      <rPr>
        <sz val="11"/>
        <color rgb="FF000000"/>
        <rFont val="楷体"/>
        <charset val="134"/>
      </rPr>
      <t>郭宇翔</t>
    </r>
  </si>
  <si>
    <t>201901004112</t>
  </si>
  <si>
    <r>
      <rPr>
        <sz val="11"/>
        <color rgb="FF000000"/>
        <rFont val="楷体"/>
        <charset val="134"/>
      </rPr>
      <t>孙嘉艺</t>
    </r>
  </si>
  <si>
    <t>20200100101031</t>
  </si>
  <si>
    <r>
      <rPr>
        <sz val="11"/>
        <color rgb="FF000000"/>
        <rFont val="楷体"/>
        <charset val="134"/>
      </rPr>
      <t>传承红色基因</t>
    </r>
    <r>
      <rPr>
        <sz val="11"/>
        <color rgb="FF000000"/>
        <rFont val="Times New Roman"/>
        <charset val="134"/>
      </rPr>
      <t xml:space="preserve"> </t>
    </r>
    <r>
      <rPr>
        <sz val="11"/>
        <color rgb="FF000000"/>
        <rFont val="楷体"/>
        <charset val="134"/>
      </rPr>
      <t>爱我美丽家乡</t>
    </r>
  </si>
  <si>
    <r>
      <rPr>
        <sz val="11"/>
        <color rgb="FF000000"/>
        <rFont val="楷体"/>
        <charset val="134"/>
      </rPr>
      <t>刘国荣</t>
    </r>
  </si>
  <si>
    <r>
      <rPr>
        <sz val="11"/>
        <color rgb="FF000000"/>
        <rFont val="楷体"/>
        <charset val="134"/>
      </rPr>
      <t>美化校园，你我同行，光盘行动</t>
    </r>
  </si>
  <si>
    <r>
      <rPr>
        <sz val="11"/>
        <color rgb="FF000000"/>
        <rFont val="楷体"/>
        <charset val="134"/>
      </rPr>
      <t>张</t>
    </r>
    <r>
      <rPr>
        <sz val="11"/>
        <color rgb="FF000000"/>
        <rFont val="Times New Roman"/>
        <charset val="134"/>
      </rPr>
      <t xml:space="preserve">  </t>
    </r>
    <r>
      <rPr>
        <sz val="11"/>
        <color rgb="FF000000"/>
        <rFont val="楷体"/>
        <charset val="134"/>
      </rPr>
      <t>卓</t>
    </r>
  </si>
  <si>
    <t>20200100101041</t>
  </si>
  <si>
    <r>
      <rPr>
        <sz val="11"/>
        <color rgb="FF000000"/>
        <rFont val="楷体"/>
        <charset val="134"/>
      </rPr>
      <t>山西大学善行</t>
    </r>
    <r>
      <rPr>
        <sz val="11"/>
        <color rgb="FF000000"/>
        <rFont val="Times New Roman"/>
        <charset val="134"/>
      </rPr>
      <t>100·</t>
    </r>
    <r>
      <rPr>
        <sz val="11"/>
        <color rgb="FF000000"/>
        <rFont val="楷体"/>
        <charset val="134"/>
      </rPr>
      <t>义卖活动</t>
    </r>
  </si>
  <si>
    <r>
      <rPr>
        <sz val="11"/>
        <color rgb="FF000000"/>
        <rFont val="楷体"/>
        <charset val="134"/>
      </rPr>
      <t>卢</t>
    </r>
    <r>
      <rPr>
        <sz val="11"/>
        <color rgb="FF000000"/>
        <rFont val="Times New Roman"/>
        <charset val="134"/>
      </rPr>
      <t xml:space="preserve">  </t>
    </r>
    <r>
      <rPr>
        <sz val="11"/>
        <color rgb="FF000000"/>
        <rFont val="楷体"/>
        <charset val="134"/>
      </rPr>
      <t>莹</t>
    </r>
  </si>
  <si>
    <t>20200100101003</t>
  </si>
  <si>
    <r>
      <rPr>
        <sz val="11"/>
        <color rgb="FF000000"/>
        <rFont val="楷体"/>
        <charset val="134"/>
      </rPr>
      <t>张孙蕊</t>
    </r>
  </si>
  <si>
    <t>20200100102045</t>
  </si>
  <si>
    <r>
      <rPr>
        <sz val="11"/>
        <color rgb="FF000000"/>
        <rFont val="楷体"/>
        <charset val="134"/>
      </rPr>
      <t>陈茹洁</t>
    </r>
  </si>
  <si>
    <t>202022408008</t>
  </si>
  <si>
    <r>
      <rPr>
        <sz val="11"/>
        <color rgb="FF000000"/>
        <rFont val="楷体"/>
        <charset val="134"/>
      </rPr>
      <t>新型冠状病毒疫情防控志愿服务</t>
    </r>
  </si>
  <si>
    <r>
      <rPr>
        <sz val="11"/>
        <color rgb="FF000000"/>
        <rFont val="楷体"/>
        <charset val="134"/>
      </rPr>
      <t>钱</t>
    </r>
    <r>
      <rPr>
        <sz val="11"/>
        <color rgb="FF000000"/>
        <rFont val="Times New Roman"/>
        <charset val="134"/>
      </rPr>
      <t xml:space="preserve">  </t>
    </r>
    <r>
      <rPr>
        <sz val="11"/>
        <color rgb="FF000000"/>
        <rFont val="楷体"/>
        <charset val="134"/>
      </rPr>
      <t>锦</t>
    </r>
  </si>
  <si>
    <t>201801001125</t>
  </si>
  <si>
    <r>
      <rPr>
        <sz val="11"/>
        <color rgb="FF000000"/>
        <rFont val="楷体"/>
        <charset val="134"/>
      </rPr>
      <t>社区防疫志愿活动，防艾知识巡讲</t>
    </r>
  </si>
  <si>
    <r>
      <rPr>
        <sz val="11"/>
        <color rgb="FF000000"/>
        <rFont val="楷体"/>
        <charset val="134"/>
      </rPr>
      <t>张逸洁</t>
    </r>
  </si>
  <si>
    <t>201801004252</t>
  </si>
  <si>
    <r>
      <rPr>
        <sz val="11"/>
        <color rgb="FF000000"/>
        <rFont val="楷体"/>
        <charset val="134"/>
      </rPr>
      <t>山西大学餐厅防疫志愿活动</t>
    </r>
    <r>
      <rPr>
        <sz val="11"/>
        <color rgb="FF000000"/>
        <rFont val="Times New Roman"/>
        <charset val="134"/>
      </rPr>
      <t>(</t>
    </r>
    <r>
      <rPr>
        <sz val="11"/>
        <color rgb="FF000000"/>
        <rFont val="楷体"/>
        <charset val="134"/>
      </rPr>
      <t>中午</t>
    </r>
    <r>
      <rPr>
        <sz val="11"/>
        <color rgb="FF000000"/>
        <rFont val="Times New Roman"/>
        <charset val="134"/>
      </rPr>
      <t>)</t>
    </r>
  </si>
  <si>
    <r>
      <rPr>
        <sz val="11"/>
        <color rgb="FF000000"/>
        <rFont val="楷体"/>
        <charset val="134"/>
      </rPr>
      <t>谢园清</t>
    </r>
  </si>
  <si>
    <t>201801001242</t>
  </si>
  <si>
    <r>
      <rPr>
        <sz val="11"/>
        <color rgb="FF000000"/>
        <rFont val="楷体"/>
        <charset val="134"/>
      </rPr>
      <t>防艾全体志愿活动大会</t>
    </r>
    <r>
      <rPr>
        <sz val="11"/>
        <color rgb="FF000000"/>
        <rFont val="Times New Roman"/>
        <charset val="134"/>
      </rPr>
      <t>,</t>
    </r>
    <r>
      <rPr>
        <sz val="11"/>
        <color rgb="FF000000"/>
        <rFont val="楷体"/>
        <charset val="134"/>
      </rPr>
      <t>防艾知识巡讲</t>
    </r>
  </si>
  <si>
    <r>
      <rPr>
        <sz val="11"/>
        <color rgb="FF000000"/>
        <rFont val="楷体"/>
        <charset val="134"/>
      </rPr>
      <t>李瑞格</t>
    </r>
  </si>
  <si>
    <t>201801004219</t>
  </si>
  <si>
    <r>
      <rPr>
        <sz val="11"/>
        <color rgb="FF000000"/>
        <rFont val="楷体"/>
        <charset val="134"/>
      </rPr>
      <t>美化校园</t>
    </r>
    <r>
      <rPr>
        <sz val="11"/>
        <color rgb="FF000000"/>
        <rFont val="Times New Roman"/>
        <charset val="134"/>
      </rPr>
      <t>+</t>
    </r>
    <r>
      <rPr>
        <sz val="11"/>
        <color rgb="FF000000"/>
        <rFont val="楷体"/>
        <charset val="134"/>
      </rPr>
      <t>餐厅防疫</t>
    </r>
    <r>
      <rPr>
        <sz val="11"/>
        <color rgb="FF000000"/>
        <rFont val="Times New Roman"/>
        <charset val="134"/>
      </rPr>
      <t>+</t>
    </r>
    <r>
      <rPr>
        <sz val="11"/>
        <color rgb="FF000000"/>
        <rFont val="楷体"/>
        <charset val="134"/>
      </rPr>
      <t>寒假防疫志愿活动</t>
    </r>
  </si>
  <si>
    <r>
      <rPr>
        <sz val="11"/>
        <color rgb="FF000000"/>
        <rFont val="楷体"/>
        <charset val="134"/>
      </rPr>
      <t>段文杰</t>
    </r>
  </si>
  <si>
    <t>20200100402004</t>
  </si>
  <si>
    <r>
      <rPr>
        <sz val="11"/>
        <color rgb="FF000000"/>
        <rFont val="楷体"/>
        <charset val="134"/>
      </rPr>
      <t>美丽朔州，塞上绿洲</t>
    </r>
    <r>
      <rPr>
        <sz val="11"/>
        <color rgb="FF000000"/>
        <rFont val="Times New Roman"/>
        <charset val="134"/>
      </rPr>
      <t xml:space="preserve"> </t>
    </r>
    <r>
      <rPr>
        <sz val="11"/>
        <color rgb="FF000000"/>
        <rFont val="楷体"/>
        <charset val="134"/>
      </rPr>
      <t>浓情腊八</t>
    </r>
    <r>
      <rPr>
        <sz val="11"/>
        <color rgb="FF000000"/>
        <rFont val="Times New Roman"/>
        <charset val="134"/>
      </rPr>
      <t>·</t>
    </r>
    <r>
      <rPr>
        <sz val="11"/>
        <color rgb="FF000000"/>
        <rFont val="楷体"/>
        <charset val="134"/>
      </rPr>
      <t>爱暖中华</t>
    </r>
  </si>
  <si>
    <r>
      <rPr>
        <sz val="11"/>
        <color rgb="FF000000"/>
        <rFont val="楷体"/>
        <charset val="134"/>
      </rPr>
      <t>张</t>
    </r>
    <r>
      <rPr>
        <sz val="11"/>
        <color rgb="FF000000"/>
        <rFont val="Times New Roman"/>
        <charset val="134"/>
      </rPr>
      <t xml:space="preserve">  </t>
    </r>
    <r>
      <rPr>
        <sz val="11"/>
        <color rgb="FF000000"/>
        <rFont val="楷体"/>
        <charset val="134"/>
      </rPr>
      <t>可</t>
    </r>
  </si>
  <si>
    <t>201901302145</t>
  </si>
  <si>
    <r>
      <rPr>
        <sz val="11"/>
        <color rgb="FF000000"/>
        <rFont val="楷体"/>
        <charset val="134"/>
      </rPr>
      <t>胡怡晨</t>
    </r>
  </si>
  <si>
    <t>201801001111</t>
  </si>
  <si>
    <r>
      <rPr>
        <sz val="11"/>
        <color rgb="FF000000"/>
        <rFont val="楷体"/>
        <charset val="134"/>
      </rPr>
      <t>餐厅防疫</t>
    </r>
    <r>
      <rPr>
        <sz val="11"/>
        <color rgb="FF000000"/>
        <rFont val="Times New Roman"/>
        <charset val="134"/>
      </rPr>
      <t>0.8h+</t>
    </r>
    <r>
      <rPr>
        <sz val="11"/>
        <color rgb="FF000000"/>
        <rFont val="楷体"/>
        <charset val="134"/>
      </rPr>
      <t>光盘行动</t>
    </r>
    <r>
      <rPr>
        <sz val="11"/>
        <color rgb="FF000000"/>
        <rFont val="Times New Roman"/>
        <charset val="134"/>
      </rPr>
      <t>2.2h+</t>
    </r>
    <r>
      <rPr>
        <sz val="11"/>
        <color rgb="FF000000"/>
        <rFont val="楷体"/>
        <charset val="134"/>
      </rPr>
      <t>两次防艾</t>
    </r>
  </si>
  <si>
    <r>
      <rPr>
        <sz val="11"/>
        <color rgb="FF000000"/>
        <rFont val="楷体"/>
        <charset val="134"/>
      </rPr>
      <t>李</t>
    </r>
    <r>
      <rPr>
        <sz val="11"/>
        <color rgb="FF000000"/>
        <rFont val="Times New Roman"/>
        <charset val="134"/>
      </rPr>
      <t xml:space="preserve">  </t>
    </r>
    <r>
      <rPr>
        <sz val="11"/>
        <color rgb="FF000000"/>
        <rFont val="楷体"/>
        <charset val="134"/>
      </rPr>
      <t>昕</t>
    </r>
  </si>
  <si>
    <t>201801004117</t>
  </si>
  <si>
    <r>
      <rPr>
        <sz val="11"/>
        <color rgb="FF000000"/>
        <rFont val="楷体"/>
        <charset val="134"/>
      </rPr>
      <t>南站志愿活动</t>
    </r>
    <r>
      <rPr>
        <sz val="11"/>
        <color rgb="FF000000"/>
        <rFont val="Times New Roman"/>
        <charset val="134"/>
      </rPr>
      <t xml:space="preserve"> </t>
    </r>
    <r>
      <rPr>
        <sz val="11"/>
        <color rgb="FF000000"/>
        <rFont val="楷体"/>
        <charset val="134"/>
      </rPr>
      <t>校园志愿活动</t>
    </r>
    <r>
      <rPr>
        <sz val="11"/>
        <color rgb="FF000000"/>
        <rFont val="Times New Roman"/>
        <charset val="134"/>
      </rPr>
      <t xml:space="preserve"> </t>
    </r>
    <r>
      <rPr>
        <sz val="11"/>
        <color rgb="FF000000"/>
        <rFont val="楷体"/>
        <charset val="134"/>
      </rPr>
      <t>家乡志愿活动</t>
    </r>
    <r>
      <rPr>
        <sz val="11"/>
        <color rgb="FF000000"/>
        <rFont val="Times New Roman"/>
        <charset val="134"/>
      </rPr>
      <t xml:space="preserve"> </t>
    </r>
    <r>
      <rPr>
        <sz val="11"/>
        <color rgb="FF000000"/>
        <rFont val="楷体"/>
        <charset val="134"/>
      </rPr>
      <t>二青会志愿活动</t>
    </r>
  </si>
  <si>
    <r>
      <rPr>
        <sz val="11"/>
        <color rgb="FF000000"/>
        <rFont val="楷体"/>
        <charset val="134"/>
      </rPr>
      <t>付</t>
    </r>
    <r>
      <rPr>
        <sz val="11"/>
        <color rgb="FF000000"/>
        <rFont val="Times New Roman"/>
        <charset val="134"/>
      </rPr>
      <t xml:space="preserve">  </t>
    </r>
    <r>
      <rPr>
        <sz val="11"/>
        <color rgb="FF000000"/>
        <rFont val="楷体"/>
        <charset val="134"/>
      </rPr>
      <t>欣</t>
    </r>
  </si>
  <si>
    <t>201901004109</t>
  </si>
  <si>
    <r>
      <rPr>
        <sz val="11"/>
        <color rgb="FF000000"/>
        <rFont val="楷体"/>
        <charset val="134"/>
      </rPr>
      <t>山西大学餐厅防疫志愿活动，山西大学疫情防控餐厅志愿活动</t>
    </r>
  </si>
  <si>
    <r>
      <rPr>
        <sz val="11"/>
        <color rgb="FF000000"/>
        <rFont val="楷体"/>
        <charset val="134"/>
      </rPr>
      <t>段嘉卓</t>
    </r>
  </si>
  <si>
    <t>201901004108</t>
  </si>
  <si>
    <r>
      <rPr>
        <sz val="11"/>
        <color rgb="FF000000"/>
        <rFont val="楷体"/>
        <charset val="134"/>
      </rPr>
      <t>郭</t>
    </r>
    <r>
      <rPr>
        <sz val="11"/>
        <color rgb="FF000000"/>
        <rFont val="Times New Roman"/>
        <charset val="134"/>
      </rPr>
      <t xml:space="preserve">  </t>
    </r>
    <r>
      <rPr>
        <sz val="11"/>
        <color rgb="FF000000"/>
        <rFont val="楷体"/>
        <charset val="134"/>
      </rPr>
      <t>静</t>
    </r>
  </si>
  <si>
    <t>201901004111</t>
  </si>
  <si>
    <r>
      <rPr>
        <sz val="11"/>
        <color rgb="FF000000"/>
        <rFont val="Times New Roman"/>
        <charset val="134"/>
      </rPr>
      <t>”</t>
    </r>
    <r>
      <rPr>
        <sz val="11"/>
        <color rgb="FF000000"/>
        <rFont val="楷体"/>
        <charset val="134"/>
      </rPr>
      <t>美化校园，你我同行</t>
    </r>
    <r>
      <rPr>
        <sz val="11"/>
        <color rgb="FF000000"/>
        <rFont val="Times New Roman"/>
        <charset val="134"/>
      </rPr>
      <t>“</t>
    </r>
    <r>
      <rPr>
        <sz val="11"/>
        <color rgb="FF000000"/>
        <rFont val="楷体"/>
        <charset val="134"/>
      </rPr>
      <t>志愿活动，山西大学餐厅防疫志愿活动</t>
    </r>
  </si>
  <si>
    <r>
      <rPr>
        <sz val="11"/>
        <color rgb="FF000000"/>
        <rFont val="楷体"/>
        <charset val="134"/>
      </rPr>
      <t>王</t>
    </r>
    <r>
      <rPr>
        <sz val="11"/>
        <color rgb="FF000000"/>
        <rFont val="Times New Roman"/>
        <charset val="134"/>
      </rPr>
      <t xml:space="preserve">  </t>
    </r>
    <r>
      <rPr>
        <sz val="11"/>
        <color rgb="FF000000"/>
        <rFont val="楷体"/>
        <charset val="134"/>
      </rPr>
      <t>瑞</t>
    </r>
  </si>
  <si>
    <t>201901004132</t>
  </si>
  <si>
    <r>
      <rPr>
        <sz val="11"/>
        <color rgb="FF000000"/>
        <rFont val="楷体"/>
        <charset val="134"/>
      </rPr>
      <t>山西大学疫情防控餐厅志愿活动</t>
    </r>
    <r>
      <rPr>
        <sz val="11"/>
        <color rgb="FF000000"/>
        <rFont val="Times New Roman"/>
        <charset val="134"/>
      </rPr>
      <t>(</t>
    </r>
    <r>
      <rPr>
        <sz val="11"/>
        <color rgb="FF000000"/>
        <rFont val="楷体"/>
        <charset val="134"/>
      </rPr>
      <t>晚上</t>
    </r>
    <r>
      <rPr>
        <sz val="11"/>
        <color rgb="FF000000"/>
        <rFont val="Times New Roman"/>
        <charset val="134"/>
      </rPr>
      <t>)/</t>
    </r>
    <r>
      <rPr>
        <sz val="11"/>
        <color rgb="FF000000"/>
        <rFont val="楷体"/>
        <charset val="134"/>
      </rPr>
      <t>光盘行动志愿服务活动</t>
    </r>
  </si>
  <si>
    <r>
      <rPr>
        <sz val="11"/>
        <color rgb="FF000000"/>
        <rFont val="楷体"/>
        <charset val="134"/>
      </rPr>
      <t>李夏璠</t>
    </r>
  </si>
  <si>
    <t>201801001119</t>
  </si>
  <si>
    <r>
      <rPr>
        <sz val="11"/>
        <color rgb="FF000000"/>
        <rFont val="楷体"/>
        <charset val="134"/>
      </rPr>
      <t>防艾志愿活动</t>
    </r>
    <r>
      <rPr>
        <sz val="11"/>
        <color rgb="FF000000"/>
        <rFont val="Times New Roman"/>
        <charset val="134"/>
      </rPr>
      <t>6.8h</t>
    </r>
    <r>
      <rPr>
        <sz val="11"/>
        <color rgb="FF000000"/>
        <rFont val="楷体"/>
        <charset val="134"/>
      </rPr>
      <t>，餐厅防疫</t>
    </r>
    <r>
      <rPr>
        <sz val="11"/>
        <color rgb="FF000000"/>
        <rFont val="Times New Roman"/>
        <charset val="134"/>
      </rPr>
      <t>0.7 h</t>
    </r>
    <r>
      <rPr>
        <sz val="11"/>
        <color rgb="FF000000"/>
        <rFont val="楷体"/>
        <charset val="134"/>
      </rPr>
      <t>，光盘行动</t>
    </r>
    <r>
      <rPr>
        <sz val="11"/>
        <color rgb="FF000000"/>
        <rFont val="Times New Roman"/>
        <charset val="134"/>
      </rPr>
      <t>7.6h</t>
    </r>
    <r>
      <rPr>
        <sz val="11"/>
        <color rgb="FF000000"/>
        <rFont val="楷体"/>
        <charset val="134"/>
      </rPr>
      <t>，</t>
    </r>
  </si>
  <si>
    <r>
      <rPr>
        <sz val="11"/>
        <color rgb="FF000000"/>
        <rFont val="楷体"/>
        <charset val="134"/>
      </rPr>
      <t>安纪元</t>
    </r>
  </si>
  <si>
    <t>201901004101</t>
  </si>
  <si>
    <r>
      <rPr>
        <sz val="11"/>
        <color rgb="FF000000"/>
        <rFont val="楷体"/>
        <charset val="134"/>
      </rPr>
      <t>美化校园志愿活动</t>
    </r>
    <r>
      <rPr>
        <sz val="11"/>
        <color rgb="FF000000"/>
        <rFont val="Times New Roman"/>
        <charset val="134"/>
      </rPr>
      <t xml:space="preserve"> </t>
    </r>
    <r>
      <rPr>
        <sz val="11"/>
        <color rgb="FF000000"/>
        <rFont val="楷体"/>
        <charset val="134"/>
      </rPr>
      <t>山西大学餐厅防疫志愿活动</t>
    </r>
    <r>
      <rPr>
        <sz val="11"/>
        <color rgb="FF000000"/>
        <rFont val="Times New Roman"/>
        <charset val="134"/>
      </rPr>
      <t xml:space="preserve"> </t>
    </r>
    <r>
      <rPr>
        <sz val="11"/>
        <color rgb="FF000000"/>
        <rFont val="楷体"/>
        <charset val="134"/>
      </rPr>
      <t>线上</t>
    </r>
    <r>
      <rPr>
        <sz val="11"/>
        <color rgb="FF000000"/>
        <rFont val="Times New Roman"/>
        <charset val="134"/>
      </rPr>
      <t>“</t>
    </r>
    <r>
      <rPr>
        <sz val="11"/>
        <color rgb="FF000000"/>
        <rFont val="楷体"/>
        <charset val="134"/>
      </rPr>
      <t>知</t>
    </r>
    <r>
      <rPr>
        <sz val="11"/>
        <color rgb="FF000000"/>
        <rFont val="Times New Roman"/>
        <charset val="134"/>
      </rPr>
      <t>”</t>
    </r>
    <r>
      <rPr>
        <sz val="11"/>
        <color rgb="FF000000"/>
        <rFont val="楷体"/>
        <charset val="134"/>
      </rPr>
      <t>教志愿活动</t>
    </r>
  </si>
  <si>
    <r>
      <rPr>
        <sz val="11"/>
        <color rgb="FF000000"/>
        <rFont val="楷体"/>
        <charset val="134"/>
      </rPr>
      <t>郭旭红</t>
    </r>
  </si>
  <si>
    <t>201801004212</t>
  </si>
  <si>
    <r>
      <rPr>
        <sz val="11"/>
        <color rgb="FF000000"/>
        <rFont val="Times New Roman"/>
        <charset val="134"/>
      </rPr>
      <t>“</t>
    </r>
    <r>
      <rPr>
        <sz val="11"/>
        <color rgb="FF000000"/>
        <rFont val="楷体"/>
        <charset val="134"/>
      </rPr>
      <t>美化校园，你我同行</t>
    </r>
    <r>
      <rPr>
        <sz val="11"/>
        <color rgb="FF000000"/>
        <rFont val="Times New Roman"/>
        <charset val="134"/>
      </rPr>
      <t>”</t>
    </r>
    <r>
      <rPr>
        <sz val="11"/>
        <color rgb="FF000000"/>
        <rFont val="楷体"/>
        <charset val="134"/>
      </rPr>
      <t>志愿活动</t>
    </r>
    <r>
      <rPr>
        <sz val="11"/>
        <color rgb="FF000000"/>
        <rFont val="Times New Roman"/>
        <charset val="134"/>
      </rPr>
      <t xml:space="preserve">  </t>
    </r>
    <r>
      <rPr>
        <sz val="11"/>
        <color rgb="FF000000"/>
        <rFont val="楷体"/>
        <charset val="134"/>
      </rPr>
      <t>山西大学餐厅防疫志愿活动（中午）</t>
    </r>
  </si>
  <si>
    <r>
      <rPr>
        <sz val="11"/>
        <color rgb="FF000000"/>
        <rFont val="楷体"/>
        <charset val="134"/>
      </rPr>
      <t>强俊森</t>
    </r>
  </si>
  <si>
    <t>201901001220</t>
  </si>
  <si>
    <r>
      <rPr>
        <sz val="11"/>
        <color rgb="FF000000"/>
        <rFont val="楷体"/>
        <charset val="134"/>
      </rPr>
      <t>山西大学餐厅防疫志愿活动，文明健康，青年先行，山阴县疫情防控志愿服务</t>
    </r>
  </si>
  <si>
    <r>
      <rPr>
        <sz val="11"/>
        <color rgb="FF000000"/>
        <rFont val="楷体"/>
        <charset val="134"/>
      </rPr>
      <t>郑佳雨</t>
    </r>
  </si>
  <si>
    <t>201801004254</t>
  </si>
  <si>
    <r>
      <rPr>
        <sz val="11"/>
        <color rgb="FF000000"/>
        <rFont val="楷体"/>
        <charset val="134"/>
      </rPr>
      <t>疫情防控志愿活动，第二届全国青年运动会礼仪志愿活动，美化校园你我同行志愿活动</t>
    </r>
  </si>
  <si>
    <r>
      <rPr>
        <sz val="11"/>
        <color rgb="FF000000"/>
        <rFont val="楷体"/>
        <charset val="134"/>
      </rPr>
      <t>余潇广</t>
    </r>
  </si>
  <si>
    <t>201801004149</t>
  </si>
  <si>
    <r>
      <rPr>
        <sz val="11"/>
        <color rgb="FF000000"/>
        <rFont val="楷体"/>
        <charset val="134"/>
      </rPr>
      <t>美化校园志愿活动，太原南站暑期志愿活动，防艾志愿活动，山西大学青年突击队防疫志愿活动</t>
    </r>
  </si>
  <si>
    <r>
      <rPr>
        <sz val="11"/>
        <color rgb="FF000000"/>
        <rFont val="楷体"/>
        <charset val="134"/>
      </rPr>
      <t>曹日达</t>
    </r>
  </si>
  <si>
    <t>20200100101008</t>
  </si>
  <si>
    <r>
      <rPr>
        <sz val="11"/>
        <color rgb="FF000000"/>
        <rFont val="楷体"/>
        <charset val="134"/>
      </rPr>
      <t>疫情防控，志愿先行</t>
    </r>
    <r>
      <rPr>
        <sz val="11"/>
        <color rgb="FF000000"/>
        <rFont val="Times New Roman"/>
        <charset val="134"/>
      </rPr>
      <t xml:space="preserve">  </t>
    </r>
    <r>
      <rPr>
        <sz val="11"/>
        <color rgb="FF000000"/>
        <rFont val="楷体"/>
        <charset val="134"/>
      </rPr>
      <t>、</t>
    </r>
    <r>
      <rPr>
        <sz val="11"/>
        <color rgb="FF000000"/>
        <rFont val="Times New Roman"/>
        <charset val="134"/>
      </rPr>
      <t>“</t>
    </r>
    <r>
      <rPr>
        <sz val="11"/>
        <color rgb="FF000000"/>
        <rFont val="楷体"/>
        <charset val="134"/>
      </rPr>
      <t>青春志愿行，温暖扶贫路</t>
    </r>
    <r>
      <rPr>
        <sz val="11"/>
        <color rgb="FF000000"/>
        <rFont val="Times New Roman"/>
        <charset val="134"/>
      </rPr>
      <t>”</t>
    </r>
    <r>
      <rPr>
        <sz val="11"/>
        <color rgb="FF000000"/>
        <rFont val="楷体"/>
        <charset val="134"/>
      </rPr>
      <t>关爱空巢，贫困儿童志愿活动</t>
    </r>
  </si>
  <si>
    <r>
      <rPr>
        <sz val="11"/>
        <color rgb="FF000000"/>
        <rFont val="楷体"/>
        <charset val="134"/>
      </rPr>
      <t>张</t>
    </r>
    <r>
      <rPr>
        <sz val="11"/>
        <color rgb="FF000000"/>
        <rFont val="Times New Roman"/>
        <charset val="134"/>
      </rPr>
      <t xml:space="preserve">  </t>
    </r>
    <r>
      <rPr>
        <sz val="11"/>
        <color rgb="FF000000"/>
        <rFont val="楷体"/>
        <charset val="134"/>
      </rPr>
      <t>颖</t>
    </r>
  </si>
  <si>
    <t>201901004150</t>
  </si>
  <si>
    <r>
      <rPr>
        <sz val="11"/>
        <color rgb="FF000000"/>
        <rFont val="Times New Roman"/>
        <charset val="134"/>
      </rPr>
      <t>“</t>
    </r>
    <r>
      <rPr>
        <sz val="11"/>
        <color rgb="FF000000"/>
        <rFont val="楷体"/>
        <charset val="134"/>
      </rPr>
      <t>光盘行动</t>
    </r>
    <r>
      <rPr>
        <sz val="11"/>
        <color rgb="FF000000"/>
        <rFont val="Times New Roman"/>
        <charset val="134"/>
      </rPr>
      <t>”</t>
    </r>
    <r>
      <rPr>
        <sz val="11"/>
        <color rgb="FF000000"/>
        <rFont val="楷体"/>
        <charset val="134"/>
      </rPr>
      <t>餐厅活动（</t>
    </r>
    <r>
      <rPr>
        <sz val="11"/>
        <color rgb="FF000000"/>
        <rFont val="Times New Roman"/>
        <charset val="134"/>
      </rPr>
      <t>1.9h</t>
    </r>
    <r>
      <rPr>
        <sz val="11"/>
        <color rgb="FF000000"/>
        <rFont val="楷体"/>
        <charset val="134"/>
      </rPr>
      <t>）、山西大学疫情防控餐厅志愿活动（晚上）志愿服务活动（</t>
    </r>
    <r>
      <rPr>
        <sz val="11"/>
        <color rgb="FF000000"/>
        <rFont val="Times New Roman"/>
        <charset val="134"/>
      </rPr>
      <t>2.3h</t>
    </r>
    <r>
      <rPr>
        <sz val="11"/>
        <color rgb="FF000000"/>
        <rFont val="楷体"/>
        <charset val="134"/>
      </rPr>
      <t>）</t>
    </r>
  </si>
  <si>
    <r>
      <rPr>
        <sz val="11"/>
        <color rgb="FF000000"/>
        <rFont val="楷体"/>
        <charset val="134"/>
      </rPr>
      <t>法品哲</t>
    </r>
  </si>
  <si>
    <t>201801001209</t>
  </si>
  <si>
    <r>
      <rPr>
        <sz val="11"/>
        <color rgb="FF000000"/>
        <rFont val="楷体"/>
        <charset val="134"/>
      </rPr>
      <t>青运村志愿活动服务项目，</t>
    </r>
    <r>
      <rPr>
        <sz val="11"/>
        <color rgb="FF000000"/>
        <rFont val="Times New Roman"/>
        <charset val="134"/>
      </rPr>
      <t>“</t>
    </r>
    <r>
      <rPr>
        <sz val="11"/>
        <color rgb="FF000000"/>
        <rFont val="楷体"/>
        <charset val="134"/>
      </rPr>
      <t>二青会</t>
    </r>
    <r>
      <rPr>
        <sz val="11"/>
        <color rgb="FF000000"/>
        <rFont val="Times New Roman"/>
        <charset val="134"/>
      </rPr>
      <t>”</t>
    </r>
    <r>
      <rPr>
        <sz val="11"/>
        <color rgb="FF000000"/>
        <rFont val="楷体"/>
        <charset val="134"/>
      </rPr>
      <t>志愿活动培训，艺术类考试志愿服务，山西大学</t>
    </r>
    <r>
      <rPr>
        <sz val="11"/>
        <color rgb="FF000000"/>
        <rFont val="Times New Roman"/>
        <charset val="134"/>
      </rPr>
      <t>“</t>
    </r>
    <r>
      <rPr>
        <sz val="11"/>
        <color rgb="FF000000"/>
        <rFont val="楷体"/>
        <charset val="134"/>
      </rPr>
      <t>二青会</t>
    </r>
    <r>
      <rPr>
        <sz val="11"/>
        <color rgb="FF000000"/>
        <rFont val="Times New Roman"/>
        <charset val="134"/>
      </rPr>
      <t>”</t>
    </r>
    <r>
      <rPr>
        <sz val="11"/>
        <color rgb="FF000000"/>
        <rFont val="楷体"/>
        <charset val="134"/>
      </rPr>
      <t>志愿活动出征仪式</t>
    </r>
  </si>
  <si>
    <r>
      <rPr>
        <sz val="11"/>
        <color rgb="FF000000"/>
        <rFont val="楷体"/>
        <charset val="134"/>
      </rPr>
      <t>王</t>
    </r>
    <r>
      <rPr>
        <sz val="11"/>
        <color rgb="FF000000"/>
        <rFont val="Times New Roman"/>
        <charset val="134"/>
      </rPr>
      <t xml:space="preserve">  </t>
    </r>
    <r>
      <rPr>
        <sz val="11"/>
        <color rgb="FF000000"/>
        <rFont val="楷体"/>
        <charset val="134"/>
      </rPr>
      <t>豆</t>
    </r>
  </si>
  <si>
    <t>201801001130</t>
  </si>
  <si>
    <r>
      <rPr>
        <sz val="11"/>
        <color rgb="FF000000"/>
        <rFont val="Times New Roman"/>
        <charset val="134"/>
      </rPr>
      <t>"</t>
    </r>
    <r>
      <rPr>
        <sz val="11"/>
        <color rgb="FF000000"/>
        <rFont val="楷体"/>
        <charset val="134"/>
      </rPr>
      <t>光盘行动</t>
    </r>
    <r>
      <rPr>
        <sz val="11"/>
        <color rgb="FF000000"/>
        <rFont val="Times New Roman"/>
        <charset val="134"/>
      </rPr>
      <t>"</t>
    </r>
    <r>
      <rPr>
        <sz val="11"/>
        <color rgb="FF000000"/>
        <rFont val="楷体"/>
        <charset val="134"/>
      </rPr>
      <t>餐厅活动</t>
    </r>
    <r>
      <rPr>
        <sz val="11"/>
        <color rgb="FF000000"/>
        <rFont val="Times New Roman"/>
        <charset val="134"/>
      </rPr>
      <t>6.23h,</t>
    </r>
    <r>
      <rPr>
        <sz val="11"/>
        <color rgb="FF000000"/>
        <rFont val="楷体"/>
        <charset val="134"/>
      </rPr>
      <t>防艾校内宣传</t>
    </r>
    <r>
      <rPr>
        <sz val="11"/>
        <color rgb="FF000000"/>
        <rFont val="Times New Roman"/>
        <charset val="134"/>
      </rPr>
      <t>(</t>
    </r>
    <r>
      <rPr>
        <sz val="11"/>
        <color rgb="FF000000"/>
        <rFont val="楷体"/>
        <charset val="134"/>
      </rPr>
      <t>文灜</t>
    </r>
    <r>
      <rPr>
        <sz val="11"/>
        <color rgb="FF000000"/>
        <rFont val="Times New Roman"/>
        <charset val="134"/>
      </rPr>
      <t>)3.6h,</t>
    </r>
    <r>
      <rPr>
        <sz val="11"/>
        <color rgb="FF000000"/>
        <rFont val="楷体"/>
        <charset val="134"/>
      </rPr>
      <t>防艾知识巡讲</t>
    </r>
    <r>
      <rPr>
        <sz val="11"/>
        <color rgb="FF000000"/>
        <rFont val="Times New Roman"/>
        <charset val="134"/>
      </rPr>
      <t>2.2h,</t>
    </r>
    <r>
      <rPr>
        <sz val="11"/>
        <color rgb="FF000000"/>
        <rFont val="楷体"/>
        <charset val="134"/>
      </rPr>
      <t>防艾全体志愿活动大会</t>
    </r>
    <r>
      <rPr>
        <sz val="11"/>
        <color rgb="FF000000"/>
        <rFont val="Times New Roman"/>
        <charset val="134"/>
      </rPr>
      <t>6.2h</t>
    </r>
  </si>
  <si>
    <r>
      <rPr>
        <sz val="11"/>
        <color rgb="FF000000"/>
        <rFont val="楷体"/>
        <charset val="134"/>
      </rPr>
      <t>薛诗玙</t>
    </r>
  </si>
  <si>
    <t>201901004143</t>
  </si>
  <si>
    <r>
      <rPr>
        <sz val="11"/>
        <color rgb="FF000000"/>
        <rFont val="楷体"/>
        <charset val="134"/>
      </rPr>
      <t>长安河东疫情防控志愿活动第二期，长安河东疫情防控志愿活动，山西大学餐厅防疫志愿活动</t>
    </r>
    <r>
      <rPr>
        <sz val="11"/>
        <color rgb="FF000000"/>
        <rFont val="Times New Roman"/>
        <charset val="134"/>
      </rPr>
      <t>(</t>
    </r>
    <r>
      <rPr>
        <sz val="11"/>
        <color rgb="FF000000"/>
        <rFont val="楷体"/>
        <charset val="134"/>
      </rPr>
      <t>中午</t>
    </r>
    <r>
      <rPr>
        <sz val="11"/>
        <color rgb="FF000000"/>
        <rFont val="Times New Roman"/>
        <charset val="134"/>
      </rPr>
      <t>)</t>
    </r>
    <r>
      <rPr>
        <sz val="11"/>
        <color rgb="FF000000"/>
        <rFont val="楷体"/>
        <charset val="134"/>
      </rPr>
      <t>，</t>
    </r>
    <r>
      <rPr>
        <sz val="11"/>
        <color rgb="FF000000"/>
        <rFont val="Times New Roman"/>
        <charset val="134"/>
      </rPr>
      <t>“</t>
    </r>
    <r>
      <rPr>
        <sz val="11"/>
        <color rgb="FF000000"/>
        <rFont val="楷体"/>
        <charset val="134"/>
      </rPr>
      <t>光盘行动</t>
    </r>
    <r>
      <rPr>
        <sz val="11"/>
        <color rgb="FF000000"/>
        <rFont val="Times New Roman"/>
        <charset val="134"/>
      </rPr>
      <t>”</t>
    </r>
    <r>
      <rPr>
        <sz val="11"/>
        <color rgb="FF000000"/>
        <rFont val="楷体"/>
        <charset val="134"/>
      </rPr>
      <t>餐厅活动</t>
    </r>
  </si>
  <si>
    <r>
      <rPr>
        <sz val="11"/>
        <color rgb="FF000000"/>
        <rFont val="楷体"/>
        <charset val="134"/>
      </rPr>
      <t>贾艳莎</t>
    </r>
  </si>
  <si>
    <t>201901004114</t>
  </si>
  <si>
    <r>
      <rPr>
        <sz val="11"/>
        <color rgb="FF000000"/>
        <rFont val="楷体"/>
        <charset val="134"/>
      </rPr>
      <t>太原南站</t>
    </r>
    <r>
      <rPr>
        <sz val="11"/>
        <color rgb="FF000000"/>
        <rFont val="Times New Roman"/>
        <charset val="134"/>
      </rPr>
      <t>2020</t>
    </r>
    <r>
      <rPr>
        <sz val="11"/>
        <color rgb="FF000000"/>
        <rFont val="楷体"/>
        <charset val="134"/>
      </rPr>
      <t>年春运志愿服务活动</t>
    </r>
    <r>
      <rPr>
        <sz val="11"/>
        <color rgb="FF000000"/>
        <rFont val="Times New Roman"/>
        <charset val="134"/>
      </rPr>
      <t>(36h)</t>
    </r>
    <r>
      <rPr>
        <sz val="11"/>
        <color rgb="FF000000"/>
        <rFont val="楷体"/>
        <charset val="134"/>
      </rPr>
      <t>、光盘行动餐厅活动志愿活动</t>
    </r>
    <r>
      <rPr>
        <sz val="11"/>
        <color rgb="FF000000"/>
        <rFont val="Times New Roman"/>
        <charset val="134"/>
      </rPr>
      <t>(2.4h)</t>
    </r>
    <r>
      <rPr>
        <sz val="11"/>
        <color rgb="FF000000"/>
        <rFont val="楷体"/>
        <charset val="134"/>
      </rPr>
      <t>，山西大学疫情防控餐厅志愿活动（晚上）</t>
    </r>
    <r>
      <rPr>
        <sz val="11"/>
        <color rgb="FF000000"/>
        <rFont val="Times New Roman"/>
        <charset val="134"/>
      </rPr>
      <t>(1h)</t>
    </r>
  </si>
  <si>
    <t xml:space="preserve">   物理电子工程学院志愿服务时长认定汇总表</t>
  </si>
  <si>
    <r>
      <rPr>
        <sz val="11"/>
        <color rgb="FF000000"/>
        <rFont val="楷体"/>
        <charset val="134"/>
      </rPr>
      <t>张江涛</t>
    </r>
  </si>
  <si>
    <t>201802701241</t>
  </si>
  <si>
    <r>
      <rPr>
        <sz val="11"/>
        <color rgb="FF000000"/>
        <rFont val="楷体"/>
        <charset val="134"/>
      </rPr>
      <t>梁志勇</t>
    </r>
  </si>
  <si>
    <t>201902701516</t>
  </si>
  <si>
    <r>
      <rPr>
        <sz val="11"/>
        <color rgb="FF000000"/>
        <rFont val="楷体"/>
        <charset val="134"/>
      </rPr>
      <t>刘子阳</t>
    </r>
  </si>
  <si>
    <t>201802701422</t>
  </si>
  <si>
    <r>
      <rPr>
        <sz val="11"/>
        <color rgb="FF000000"/>
        <rFont val="楷体"/>
        <charset val="134"/>
      </rPr>
      <t>王</t>
    </r>
    <r>
      <rPr>
        <sz val="11"/>
        <color rgb="FF000000"/>
        <rFont val="Times New Roman"/>
        <charset val="134"/>
      </rPr>
      <t xml:space="preserve">  </t>
    </r>
    <r>
      <rPr>
        <sz val="11"/>
        <color rgb="FF000000"/>
        <rFont val="楷体"/>
        <charset val="134"/>
      </rPr>
      <t>怡</t>
    </r>
  </si>
  <si>
    <t>201802701434</t>
  </si>
  <si>
    <r>
      <rPr>
        <sz val="11"/>
        <color rgb="FF000000"/>
        <rFont val="楷体"/>
        <charset val="134"/>
      </rPr>
      <t>省图书馆志愿活动</t>
    </r>
  </si>
  <si>
    <r>
      <rPr>
        <sz val="11"/>
        <color rgb="FF000000"/>
        <rFont val="楷体"/>
        <charset val="134"/>
      </rPr>
      <t>高文君</t>
    </r>
  </si>
  <si>
    <t>201902701204</t>
  </si>
  <si>
    <r>
      <rPr>
        <sz val="11"/>
        <color rgb="FF000000"/>
        <rFont val="楷体"/>
        <charset val="134"/>
      </rPr>
      <t>高家堡村防疫志愿活动</t>
    </r>
  </si>
  <si>
    <r>
      <rPr>
        <sz val="11"/>
        <color rgb="FF000000"/>
        <rFont val="楷体"/>
        <charset val="134"/>
      </rPr>
      <t>郭映宽</t>
    </r>
  </si>
  <si>
    <t>201802701111</t>
  </si>
  <si>
    <r>
      <rPr>
        <sz val="11"/>
        <color rgb="FF000000"/>
        <rFont val="楷体"/>
        <charset val="134"/>
      </rPr>
      <t>李</t>
    </r>
    <r>
      <rPr>
        <sz val="11"/>
        <color rgb="FF000000"/>
        <rFont val="Times New Roman"/>
        <charset val="134"/>
      </rPr>
      <t xml:space="preserve">  </t>
    </r>
    <r>
      <rPr>
        <sz val="11"/>
        <color rgb="FF000000"/>
        <rFont val="楷体"/>
        <charset val="134"/>
      </rPr>
      <t>剑</t>
    </r>
  </si>
  <si>
    <t>201802701115</t>
  </si>
  <si>
    <r>
      <rPr>
        <sz val="11"/>
        <color rgb="FF000000"/>
        <rFont val="楷体"/>
        <charset val="134"/>
      </rPr>
      <t>李</t>
    </r>
    <r>
      <rPr>
        <sz val="11"/>
        <color rgb="FF000000"/>
        <rFont val="Times New Roman"/>
        <charset val="134"/>
      </rPr>
      <t xml:space="preserve">  </t>
    </r>
    <r>
      <rPr>
        <sz val="11"/>
        <color rgb="FF000000"/>
        <rFont val="楷体"/>
        <charset val="134"/>
      </rPr>
      <t>泽</t>
    </r>
  </si>
  <si>
    <t>201802701118</t>
  </si>
  <si>
    <r>
      <rPr>
        <sz val="11"/>
        <color rgb="FF000000"/>
        <rFont val="楷体"/>
        <charset val="134"/>
      </rPr>
      <t>彭千俏</t>
    </r>
  </si>
  <si>
    <t>201802701327</t>
  </si>
  <si>
    <r>
      <rPr>
        <sz val="11"/>
        <color rgb="FF000000"/>
        <rFont val="楷体"/>
        <charset val="134"/>
      </rPr>
      <t>石桐宇</t>
    </r>
  </si>
  <si>
    <t>201902701323</t>
  </si>
  <si>
    <r>
      <rPr>
        <sz val="11"/>
        <color rgb="FF000000"/>
        <rFont val="楷体"/>
        <charset val="134"/>
      </rPr>
      <t>家乡疫情防控志愿活动</t>
    </r>
  </si>
  <si>
    <r>
      <rPr>
        <sz val="11"/>
        <color rgb="FF000000"/>
        <rFont val="楷体"/>
        <charset val="134"/>
      </rPr>
      <t>宋</t>
    </r>
    <r>
      <rPr>
        <sz val="11"/>
        <color rgb="FF000000"/>
        <rFont val="Times New Roman"/>
        <charset val="134"/>
      </rPr>
      <t xml:space="preserve">  </t>
    </r>
    <r>
      <rPr>
        <sz val="11"/>
        <color rgb="FF000000"/>
        <rFont val="楷体"/>
        <charset val="134"/>
      </rPr>
      <t>灿</t>
    </r>
  </si>
  <si>
    <t>201902701325</t>
  </si>
  <si>
    <r>
      <rPr>
        <sz val="11"/>
        <color rgb="FF000000"/>
        <rFont val="楷体"/>
        <charset val="134"/>
      </rPr>
      <t>陈文艳</t>
    </r>
  </si>
  <si>
    <t>20200110604002</t>
  </si>
  <si>
    <r>
      <rPr>
        <sz val="11"/>
        <color rgb="FF000000"/>
        <rFont val="楷体"/>
        <charset val="134"/>
      </rPr>
      <t>北左村疫情防控志愿服务</t>
    </r>
  </si>
  <si>
    <r>
      <rPr>
        <sz val="11"/>
        <color rgb="FF000000"/>
        <rFont val="楷体"/>
        <charset val="134"/>
      </rPr>
      <t>张国伟</t>
    </r>
  </si>
  <si>
    <t>201802701339</t>
  </si>
  <si>
    <r>
      <rPr>
        <sz val="11"/>
        <color rgb="FF000000"/>
        <rFont val="楷体"/>
        <charset val="134"/>
      </rPr>
      <t>寺庄村疫情防控志愿活动</t>
    </r>
  </si>
  <si>
    <r>
      <rPr>
        <sz val="11"/>
        <color rgb="FF000000"/>
        <rFont val="楷体"/>
        <charset val="134"/>
      </rPr>
      <t>苗帅丽</t>
    </r>
  </si>
  <si>
    <t>201802701325</t>
  </si>
  <si>
    <r>
      <rPr>
        <sz val="11"/>
        <color rgb="FF000000"/>
        <rFont val="楷体"/>
        <charset val="134"/>
      </rPr>
      <t>新冠肺炎疫情防控志愿服务</t>
    </r>
  </si>
  <si>
    <r>
      <rPr>
        <sz val="11"/>
        <color rgb="FF000000"/>
        <rFont val="楷体"/>
        <charset val="134"/>
      </rPr>
      <t>李佳禄</t>
    </r>
  </si>
  <si>
    <t>201802701318</t>
  </si>
  <si>
    <r>
      <rPr>
        <sz val="11"/>
        <color rgb="FF000000"/>
        <rFont val="楷体"/>
        <charset val="134"/>
      </rPr>
      <t>乔卫平</t>
    </r>
  </si>
  <si>
    <t>201802701328</t>
  </si>
  <si>
    <r>
      <rPr>
        <sz val="11"/>
        <color rgb="FF000000"/>
        <rFont val="楷体"/>
        <charset val="134"/>
      </rPr>
      <t>孙</t>
    </r>
    <r>
      <rPr>
        <sz val="11"/>
        <color rgb="FF000000"/>
        <rFont val="Times New Roman"/>
        <charset val="134"/>
      </rPr>
      <t xml:space="preserve">  </t>
    </r>
    <r>
      <rPr>
        <sz val="11"/>
        <color rgb="FF000000"/>
        <rFont val="楷体"/>
        <charset val="134"/>
      </rPr>
      <t>瑜</t>
    </r>
  </si>
  <si>
    <t>201802701331</t>
  </si>
  <si>
    <r>
      <rPr>
        <sz val="11"/>
        <color rgb="FF000000"/>
        <rFont val="楷体"/>
        <charset val="134"/>
      </rPr>
      <t>赵一泽</t>
    </r>
  </si>
  <si>
    <t>201802701345</t>
  </si>
  <si>
    <r>
      <rPr>
        <sz val="11"/>
        <color rgb="FF000000"/>
        <rFont val="楷体"/>
        <charset val="134"/>
      </rPr>
      <t>段欣琦</t>
    </r>
  </si>
  <si>
    <t>201902701306</t>
  </si>
  <si>
    <r>
      <rPr>
        <sz val="11"/>
        <color rgb="FF000000"/>
        <rFont val="楷体"/>
        <charset val="134"/>
      </rPr>
      <t>美化校园，你我同行志愿活动</t>
    </r>
  </si>
  <si>
    <r>
      <rPr>
        <sz val="11"/>
        <color rgb="FF000000"/>
        <rFont val="楷体"/>
        <charset val="134"/>
      </rPr>
      <t>杨滢可</t>
    </r>
  </si>
  <si>
    <t>201902701329</t>
  </si>
  <si>
    <r>
      <rPr>
        <sz val="11"/>
        <color rgb="FF000000"/>
        <rFont val="楷体"/>
        <charset val="134"/>
      </rPr>
      <t>芮城县青年疫情防控志愿活动</t>
    </r>
  </si>
  <si>
    <r>
      <rPr>
        <sz val="11"/>
        <color rgb="FF000000"/>
        <rFont val="楷体"/>
        <charset val="134"/>
      </rPr>
      <t>赵启蒙</t>
    </r>
  </si>
  <si>
    <t>201902701339</t>
  </si>
  <si>
    <r>
      <rPr>
        <sz val="11"/>
        <color rgb="FF000000"/>
        <rFont val="楷体"/>
        <charset val="134"/>
      </rPr>
      <t>常淑赟</t>
    </r>
  </si>
  <si>
    <t>20200110605004</t>
  </si>
  <si>
    <r>
      <rPr>
        <sz val="11"/>
        <color rgb="FF000000"/>
        <rFont val="楷体"/>
        <charset val="134"/>
      </rPr>
      <t>山西大学大东关校区校园防疫志愿活动</t>
    </r>
  </si>
  <si>
    <r>
      <rPr>
        <sz val="11"/>
        <color rgb="FF000000"/>
        <rFont val="楷体"/>
        <charset val="134"/>
      </rPr>
      <t>苏思帆</t>
    </r>
  </si>
  <si>
    <t>20200110605023</t>
  </si>
  <si>
    <r>
      <rPr>
        <sz val="11"/>
        <color rgb="FF000000"/>
        <rFont val="楷体"/>
        <charset val="134"/>
      </rPr>
      <t>唐亚迪</t>
    </r>
  </si>
  <si>
    <t>20200110605025</t>
  </si>
  <si>
    <t>20200110605027</t>
  </si>
  <si>
    <r>
      <rPr>
        <sz val="11"/>
        <color rgb="FF000000"/>
        <rFont val="楷体"/>
        <charset val="134"/>
      </rPr>
      <t>王炎楠</t>
    </r>
  </si>
  <si>
    <t>20200110605028</t>
  </si>
  <si>
    <r>
      <rPr>
        <sz val="11"/>
        <color rgb="FF000000"/>
        <rFont val="楷体"/>
        <charset val="134"/>
      </rPr>
      <t>张晓磊</t>
    </r>
  </si>
  <si>
    <t>20200110605037</t>
  </si>
  <si>
    <r>
      <rPr>
        <sz val="11"/>
        <color rgb="FF000000"/>
        <rFont val="楷体"/>
        <charset val="134"/>
      </rPr>
      <t>郭雅颉</t>
    </r>
  </si>
  <si>
    <t>20200110605009</t>
  </si>
  <si>
    <r>
      <rPr>
        <sz val="11"/>
        <color rgb="FF000000"/>
        <rFont val="楷体"/>
        <charset val="134"/>
      </rPr>
      <t>贾</t>
    </r>
    <r>
      <rPr>
        <sz val="11"/>
        <color rgb="FF000000"/>
        <rFont val="Times New Roman"/>
        <charset val="134"/>
      </rPr>
      <t xml:space="preserve">  </t>
    </r>
    <r>
      <rPr>
        <sz val="11"/>
        <color rgb="FF000000"/>
        <rFont val="楷体"/>
        <charset val="134"/>
      </rPr>
      <t>涛</t>
    </r>
  </si>
  <si>
    <t>201902701412</t>
  </si>
  <si>
    <r>
      <rPr>
        <sz val="11"/>
        <color rgb="FF000000"/>
        <rFont val="楷体"/>
        <charset val="134"/>
      </rPr>
      <t>李</t>
    </r>
    <r>
      <rPr>
        <sz val="11"/>
        <color rgb="FF000000"/>
        <rFont val="Times New Roman"/>
        <charset val="134"/>
      </rPr>
      <t xml:space="preserve">  </t>
    </r>
    <r>
      <rPr>
        <sz val="11"/>
        <color rgb="FF000000"/>
        <rFont val="楷体"/>
        <charset val="134"/>
      </rPr>
      <t>凯</t>
    </r>
  </si>
  <si>
    <t>201902701317</t>
  </si>
  <si>
    <r>
      <rPr>
        <sz val="11"/>
        <color rgb="FF000000"/>
        <rFont val="楷体"/>
        <charset val="134"/>
      </rPr>
      <t>马英杰</t>
    </r>
  </si>
  <si>
    <t>201802701223</t>
  </si>
  <si>
    <r>
      <rPr>
        <sz val="11"/>
        <color rgb="FF000000"/>
        <rFont val="楷体"/>
        <charset val="134"/>
      </rPr>
      <t>二青会志愿活动培训，二青会开幕式导演组</t>
    </r>
  </si>
  <si>
    <r>
      <rPr>
        <sz val="11"/>
        <color rgb="FF000000"/>
        <rFont val="楷体"/>
        <charset val="134"/>
      </rPr>
      <t>赵嘉伟</t>
    </r>
  </si>
  <si>
    <t>20200110605038</t>
  </si>
  <si>
    <r>
      <rPr>
        <sz val="11"/>
        <color rgb="FF000000"/>
        <rFont val="楷体"/>
        <charset val="134"/>
      </rPr>
      <t>防艾校内宣传（大东关校区）防艾宣传晚会</t>
    </r>
  </si>
  <si>
    <r>
      <rPr>
        <sz val="11"/>
        <color rgb="FF000000"/>
        <rFont val="楷体"/>
        <charset val="134"/>
      </rPr>
      <t>邵禹铭</t>
    </r>
  </si>
  <si>
    <t>201802701227</t>
  </si>
  <si>
    <r>
      <rPr>
        <sz val="11"/>
        <color rgb="FF000000"/>
        <rFont val="楷体"/>
        <charset val="134"/>
      </rPr>
      <t>青运村志愿活动服务项目</t>
    </r>
    <r>
      <rPr>
        <sz val="11"/>
        <color rgb="FF000000"/>
        <rFont val="Times New Roman"/>
        <charset val="134"/>
      </rPr>
      <t>(</t>
    </r>
    <r>
      <rPr>
        <sz val="11"/>
        <color rgb="FF000000"/>
        <rFont val="楷体"/>
        <charset val="134"/>
      </rPr>
      <t>包含演练和开村后</t>
    </r>
    <r>
      <rPr>
        <sz val="11"/>
        <color rgb="FF000000"/>
        <rFont val="Times New Roman"/>
        <charset val="134"/>
      </rPr>
      <t>)</t>
    </r>
  </si>
  <si>
    <r>
      <rPr>
        <sz val="11"/>
        <color rgb="FF000000"/>
        <rFont val="楷体"/>
        <charset val="134"/>
      </rPr>
      <t>张</t>
    </r>
    <r>
      <rPr>
        <sz val="11"/>
        <color rgb="FF000000"/>
        <rFont val="Times New Roman"/>
        <charset val="134"/>
      </rPr>
      <t xml:space="preserve">  </t>
    </r>
    <r>
      <rPr>
        <sz val="11"/>
        <color rgb="FF000000"/>
        <rFont val="楷体"/>
        <charset val="134"/>
      </rPr>
      <t>旭</t>
    </r>
  </si>
  <si>
    <t>201902701136</t>
  </si>
  <si>
    <r>
      <rPr>
        <sz val="11"/>
        <color rgb="FF000000"/>
        <rFont val="楷体"/>
        <charset val="134"/>
      </rPr>
      <t>新冠疫情防控志愿服务，校园疫情防控志愿工作</t>
    </r>
  </si>
  <si>
    <r>
      <rPr>
        <sz val="11"/>
        <color rgb="FF000000"/>
        <rFont val="楷体"/>
        <charset val="134"/>
      </rPr>
      <t>赵艺雯</t>
    </r>
  </si>
  <si>
    <t>201902701138</t>
  </si>
  <si>
    <r>
      <rPr>
        <sz val="11"/>
        <color rgb="FF000000"/>
        <rFont val="楷体"/>
        <charset val="134"/>
      </rPr>
      <t>校外新冠疫情防控志愿服务，校园疫情防控志愿工作</t>
    </r>
  </si>
  <si>
    <r>
      <rPr>
        <sz val="11"/>
        <color rgb="FF000000"/>
        <rFont val="楷体"/>
        <charset val="134"/>
      </rPr>
      <t>程宝旭</t>
    </r>
  </si>
  <si>
    <t>201802701202</t>
  </si>
  <si>
    <r>
      <rPr>
        <sz val="11"/>
        <color rgb="FF000000"/>
        <rFont val="楷体"/>
        <charset val="134"/>
      </rPr>
      <t>二青会志愿活动培训，二青会开幕式导演组排练志愿服务</t>
    </r>
  </si>
  <si>
    <r>
      <rPr>
        <sz val="11"/>
        <color rgb="FF000000"/>
        <rFont val="楷体"/>
        <charset val="134"/>
      </rPr>
      <t>沈</t>
    </r>
    <r>
      <rPr>
        <sz val="11"/>
        <color rgb="FF000000"/>
        <rFont val="Times New Roman"/>
        <charset val="134"/>
      </rPr>
      <t xml:space="preserve">  </t>
    </r>
    <r>
      <rPr>
        <sz val="11"/>
        <color rgb="FF000000"/>
        <rFont val="楷体"/>
        <charset val="134"/>
      </rPr>
      <t>华</t>
    </r>
  </si>
  <si>
    <t>20200110605022</t>
  </si>
  <si>
    <r>
      <rPr>
        <sz val="11"/>
        <color rgb="FF000000"/>
        <rFont val="楷体"/>
        <charset val="134"/>
      </rPr>
      <t>山西大学大东关校区校园防疫志愿活动，美化校园刷树活动</t>
    </r>
  </si>
  <si>
    <r>
      <rPr>
        <sz val="11"/>
        <color rgb="FF000000"/>
        <rFont val="楷体"/>
        <charset val="134"/>
      </rPr>
      <t>侯雅萱</t>
    </r>
  </si>
  <si>
    <t>20200110605011</t>
  </si>
  <si>
    <r>
      <rPr>
        <sz val="11"/>
        <color rgb="FF000000"/>
        <rFont val="楷体"/>
        <charset val="134"/>
      </rPr>
      <t>鲁佳旋</t>
    </r>
  </si>
  <si>
    <t>20200110605016</t>
  </si>
  <si>
    <r>
      <rPr>
        <sz val="11"/>
        <color rgb="FF000000"/>
        <rFont val="楷体"/>
        <charset val="134"/>
      </rPr>
      <t>美化校园刷树活动，山西大学大东关校区校园防疫志愿活动</t>
    </r>
  </si>
  <si>
    <r>
      <rPr>
        <sz val="11"/>
        <color rgb="FF000000"/>
        <rFont val="楷体"/>
        <charset val="134"/>
      </rPr>
      <t>秦菲菲</t>
    </r>
  </si>
  <si>
    <t>20200110605021</t>
  </si>
  <si>
    <r>
      <rPr>
        <sz val="11"/>
        <color rgb="FF000000"/>
        <rFont val="楷体"/>
        <charset val="134"/>
      </rPr>
      <t>唐</t>
    </r>
    <r>
      <rPr>
        <sz val="11"/>
        <color rgb="FF000000"/>
        <rFont val="Times New Roman"/>
        <charset val="134"/>
      </rPr>
      <t xml:space="preserve">  </t>
    </r>
    <r>
      <rPr>
        <sz val="11"/>
        <color rgb="FF000000"/>
        <rFont val="楷体"/>
        <charset val="134"/>
      </rPr>
      <t>平</t>
    </r>
  </si>
  <si>
    <t>20200110605024</t>
  </si>
  <si>
    <r>
      <rPr>
        <sz val="11"/>
        <color rgb="FF000000"/>
        <rFont val="楷体"/>
        <charset val="134"/>
      </rPr>
      <t>陈雅婷</t>
    </r>
  </si>
  <si>
    <t>201902701202</t>
  </si>
  <si>
    <r>
      <rPr>
        <sz val="11"/>
        <color rgb="FF000000"/>
        <rFont val="楷体"/>
        <charset val="134"/>
      </rPr>
      <t>抗击</t>
    </r>
    <r>
      <rPr>
        <sz val="11"/>
        <color rgb="FF000000"/>
        <rFont val="Times New Roman"/>
        <charset val="134"/>
      </rPr>
      <t>“</t>
    </r>
    <r>
      <rPr>
        <sz val="11"/>
        <color rgb="FF000000"/>
        <rFont val="楷体"/>
        <charset val="134"/>
      </rPr>
      <t>新型冠状病毒肺炎疫情</t>
    </r>
    <r>
      <rPr>
        <sz val="11"/>
        <color rgb="FF000000"/>
        <rFont val="Times New Roman"/>
        <charset val="134"/>
      </rPr>
      <t>”</t>
    </r>
    <r>
      <rPr>
        <sz val="11"/>
        <color rgb="FF000000"/>
        <rFont val="楷体"/>
        <charset val="134"/>
      </rPr>
      <t>，山西大学大东关校区校园防疫志愿活动</t>
    </r>
  </si>
  <si>
    <r>
      <rPr>
        <sz val="11"/>
        <color rgb="FF000000"/>
        <rFont val="楷体"/>
        <charset val="134"/>
      </rPr>
      <t>张锐敏</t>
    </r>
  </si>
  <si>
    <t>201802701242</t>
  </si>
  <si>
    <r>
      <rPr>
        <sz val="11"/>
        <color rgb="FF000000"/>
        <rFont val="楷体"/>
        <charset val="134"/>
      </rPr>
      <t>二青会志愿活动中心服务，山西大学礼仪志愿活动培训，二青会志愿活动培训</t>
    </r>
  </si>
  <si>
    <r>
      <rPr>
        <sz val="11"/>
        <color rgb="FF000000"/>
        <rFont val="楷体"/>
        <charset val="134"/>
      </rPr>
      <t>张瑞花</t>
    </r>
  </si>
  <si>
    <t>201807201142</t>
  </si>
  <si>
    <r>
      <t>2020</t>
    </r>
    <r>
      <rPr>
        <sz val="11"/>
        <color rgb="FF000000"/>
        <rFont val="楷体"/>
        <charset val="134"/>
      </rPr>
      <t>年长治市创建全国文明城市志愿活动，</t>
    </r>
    <r>
      <rPr>
        <sz val="11"/>
        <color rgb="FF000000"/>
        <rFont val="Times New Roman"/>
        <charset val="134"/>
      </rPr>
      <t>2021</t>
    </r>
    <r>
      <rPr>
        <sz val="11"/>
        <color rgb="FF000000"/>
        <rFont val="楷体"/>
        <charset val="134"/>
      </rPr>
      <t>年春节疫情防控志愿活动</t>
    </r>
  </si>
  <si>
    <r>
      <rPr>
        <sz val="11"/>
        <color rgb="FF000000"/>
        <rFont val="楷体"/>
        <charset val="134"/>
      </rPr>
      <t>郭茹霞</t>
    </r>
  </si>
  <si>
    <t>201802701207</t>
  </si>
  <si>
    <r>
      <rPr>
        <sz val="11"/>
        <color rgb="FF000000"/>
        <rFont val="楷体"/>
        <charset val="134"/>
      </rPr>
      <t>青运村志愿活动服务项目（包括演练和开村后），山西大学二青会志愿活动出征仪式</t>
    </r>
  </si>
  <si>
    <r>
      <rPr>
        <sz val="11"/>
        <color rgb="FF000000"/>
        <rFont val="楷体"/>
        <charset val="134"/>
      </rPr>
      <t>张媛媛</t>
    </r>
  </si>
  <si>
    <t>201902701237</t>
  </si>
  <si>
    <r>
      <rPr>
        <sz val="11"/>
        <color rgb="FF000000"/>
        <rFont val="楷体"/>
        <charset val="134"/>
      </rPr>
      <t>服务社会，展我青年力量</t>
    </r>
    <r>
      <rPr>
        <sz val="11"/>
        <color rgb="FF000000"/>
        <rFont val="Times New Roman"/>
        <charset val="134"/>
      </rPr>
      <t xml:space="preserve"> </t>
    </r>
    <r>
      <rPr>
        <sz val="11"/>
        <color rgb="FF000000"/>
        <rFont val="楷体"/>
        <charset val="134"/>
      </rPr>
      <t>，山西省图书馆文化志愿活动讲述建国故事志愿服务活动</t>
    </r>
  </si>
  <si>
    <r>
      <rPr>
        <sz val="11"/>
        <color rgb="FF000000"/>
        <rFont val="楷体"/>
        <charset val="134"/>
      </rPr>
      <t>李</t>
    </r>
    <r>
      <rPr>
        <sz val="11"/>
        <color rgb="FF000000"/>
        <rFont val="Times New Roman"/>
        <charset val="134"/>
      </rPr>
      <t xml:space="preserve">  </t>
    </r>
    <r>
      <rPr>
        <sz val="11"/>
        <color rgb="FF000000"/>
        <rFont val="楷体"/>
        <charset val="134"/>
      </rPr>
      <t>拓</t>
    </r>
  </si>
  <si>
    <t>201802701216</t>
  </si>
  <si>
    <r>
      <rPr>
        <sz val="11"/>
        <color rgb="FF000000"/>
        <rFont val="楷体"/>
        <charset val="134"/>
      </rPr>
      <t>二青会志愿活动培训</t>
    </r>
    <r>
      <rPr>
        <sz val="11"/>
        <color rgb="FF000000"/>
        <rFont val="Times New Roman"/>
        <charset val="134"/>
      </rPr>
      <t xml:space="preserve"> </t>
    </r>
    <r>
      <rPr>
        <sz val="11"/>
        <color rgb="FF000000"/>
        <rFont val="楷体"/>
        <charset val="134"/>
      </rPr>
      <t>，山西大学二青会志愿活动出征仪式，</t>
    </r>
    <r>
      <rPr>
        <sz val="11"/>
        <color rgb="FF000000"/>
        <rFont val="Times New Roman"/>
        <charset val="134"/>
      </rPr>
      <t xml:space="preserve">  </t>
    </r>
    <r>
      <rPr>
        <sz val="11"/>
        <color rgb="FF000000"/>
        <rFont val="楷体"/>
        <charset val="134"/>
      </rPr>
      <t>二青会开幕式导演组</t>
    </r>
  </si>
  <si>
    <r>
      <rPr>
        <sz val="11"/>
        <color rgb="FF000000"/>
        <rFont val="楷体"/>
        <charset val="134"/>
      </rPr>
      <t>吕桂贤</t>
    </r>
  </si>
  <si>
    <t>201802701324</t>
  </si>
  <si>
    <r>
      <rPr>
        <sz val="11"/>
        <color rgb="FF000000"/>
        <rFont val="楷体"/>
        <charset val="134"/>
      </rPr>
      <t>第二届全国青年运动会志愿活动美化校园，你我同行山西大学迎新活动，美化校园刷树活动</t>
    </r>
  </si>
  <si>
    <r>
      <rPr>
        <sz val="11"/>
        <color rgb="FF000000"/>
        <rFont val="楷体"/>
        <charset val="134"/>
      </rPr>
      <t>王博辉</t>
    </r>
  </si>
  <si>
    <t>201902701224</t>
  </si>
  <si>
    <r>
      <rPr>
        <sz val="11"/>
        <color rgb="FF000000"/>
        <rFont val="楷体"/>
        <charset val="134"/>
      </rPr>
      <t>抗击疫情，青春助力</t>
    </r>
    <r>
      <rPr>
        <sz val="11"/>
        <color rgb="FF000000"/>
        <rFont val="Times New Roman"/>
        <charset val="134"/>
      </rPr>
      <t xml:space="preserve"> </t>
    </r>
    <r>
      <rPr>
        <sz val="11"/>
        <color rgb="FF000000"/>
        <rFont val="楷体"/>
        <charset val="134"/>
      </rPr>
      <t>，中医院核酸检测及乘车引导</t>
    </r>
    <r>
      <rPr>
        <sz val="11"/>
        <color rgb="FF000000"/>
        <rFont val="Times New Roman"/>
        <charset val="134"/>
      </rPr>
      <t xml:space="preserve"> </t>
    </r>
    <r>
      <rPr>
        <sz val="11"/>
        <color rgb="FF000000"/>
        <rFont val="楷体"/>
        <charset val="134"/>
      </rPr>
      <t>，抗击疫情</t>
    </r>
    <r>
      <rPr>
        <sz val="11"/>
        <color rgb="FF000000"/>
        <rFont val="Times New Roman"/>
        <charset val="134"/>
      </rPr>
      <t>.</t>
    </r>
    <r>
      <rPr>
        <sz val="11"/>
        <color rgb="FF000000"/>
        <rFont val="楷体"/>
        <charset val="134"/>
      </rPr>
      <t>联防联控</t>
    </r>
    <r>
      <rPr>
        <sz val="11"/>
        <color rgb="FF000000"/>
        <rFont val="Times New Roman"/>
        <charset val="134"/>
      </rPr>
      <t xml:space="preserve"> </t>
    </r>
    <r>
      <rPr>
        <sz val="11"/>
        <color rgb="FF000000"/>
        <rFont val="楷体"/>
        <charset val="134"/>
      </rPr>
      <t>抗击疫情</t>
    </r>
    <r>
      <rPr>
        <sz val="11"/>
        <color rgb="FF000000"/>
        <rFont val="Times New Roman"/>
        <charset val="134"/>
      </rPr>
      <t>'</t>
    </r>
    <r>
      <rPr>
        <sz val="11"/>
        <color rgb="FF000000"/>
        <rFont val="楷体"/>
        <charset val="134"/>
      </rPr>
      <t>你我同行</t>
    </r>
  </si>
  <si>
    <r>
      <rPr>
        <sz val="11"/>
        <color rgb="FF000000"/>
        <rFont val="楷体"/>
        <charset val="134"/>
      </rPr>
      <t>郭艳军</t>
    </r>
  </si>
  <si>
    <t>201802701209</t>
  </si>
  <si>
    <r>
      <rPr>
        <sz val="11"/>
        <color rgb="FF000000"/>
        <rFont val="楷体"/>
        <charset val="134"/>
      </rPr>
      <t>二青会志愿活动培训，青运村志愿活动服务项目</t>
    </r>
    <r>
      <rPr>
        <sz val="11"/>
        <color rgb="FF000000"/>
        <rFont val="Times New Roman"/>
        <charset val="134"/>
      </rPr>
      <t>(</t>
    </r>
    <r>
      <rPr>
        <sz val="11"/>
        <color rgb="FF000000"/>
        <rFont val="楷体"/>
        <charset val="134"/>
      </rPr>
      <t>包含演练和开村后</t>
    </r>
    <r>
      <rPr>
        <sz val="11"/>
        <color rgb="FF000000"/>
        <rFont val="Times New Roman"/>
        <charset val="134"/>
      </rPr>
      <t>)</t>
    </r>
    <r>
      <rPr>
        <sz val="11"/>
        <color rgb="FF000000"/>
        <rFont val="楷体"/>
        <charset val="134"/>
      </rPr>
      <t>，</t>
    </r>
    <r>
      <rPr>
        <sz val="11"/>
        <color rgb="FF000000"/>
        <rFont val="Times New Roman"/>
        <charset val="134"/>
      </rPr>
      <t>“</t>
    </r>
    <r>
      <rPr>
        <sz val="11"/>
        <color rgb="FF000000"/>
        <rFont val="楷体"/>
        <charset val="134"/>
      </rPr>
      <t>美化校园，你我同行</t>
    </r>
    <r>
      <rPr>
        <sz val="11"/>
        <color rgb="FF000000"/>
        <rFont val="Times New Roman"/>
        <charset val="134"/>
      </rPr>
      <t>”</t>
    </r>
    <r>
      <rPr>
        <sz val="11"/>
        <color rgb="FF000000"/>
        <rFont val="楷体"/>
        <charset val="134"/>
      </rPr>
      <t>志愿活动</t>
    </r>
  </si>
  <si>
    <r>
      <rPr>
        <sz val="11"/>
        <color rgb="FF000000"/>
        <rFont val="楷体"/>
        <charset val="134"/>
      </rPr>
      <t>程佳怡</t>
    </r>
  </si>
  <si>
    <t>201802701203</t>
  </si>
  <si>
    <r>
      <rPr>
        <sz val="11"/>
        <color rgb="FF000000"/>
        <rFont val="楷体"/>
        <charset val="134"/>
      </rPr>
      <t>二青会志愿活动中心服务，二青会山西大学礼仪志愿活动，山西大学迎新活动，美化校园刷树活动，美好校园你我同行</t>
    </r>
    <r>
      <rPr>
        <sz val="11"/>
        <color rgb="FF000000"/>
        <rFont val="Times New Roman"/>
        <charset val="134"/>
      </rPr>
      <t xml:space="preserve"> </t>
    </r>
  </si>
  <si>
    <r>
      <rPr>
        <sz val="11"/>
        <color rgb="FF000000"/>
        <rFont val="楷体"/>
        <charset val="134"/>
      </rPr>
      <t>李奥琴</t>
    </r>
  </si>
  <si>
    <t>201902701208</t>
  </si>
  <si>
    <r>
      <rPr>
        <sz val="11"/>
        <color rgb="FF000000"/>
        <rFont val="楷体"/>
        <charset val="134"/>
      </rPr>
      <t>新冠肺炎疫情防控志愿服务</t>
    </r>
    <r>
      <rPr>
        <sz val="11"/>
        <color rgb="FF000000"/>
        <rFont val="Times New Roman"/>
        <charset val="134"/>
      </rPr>
      <t xml:space="preserve"> </t>
    </r>
    <r>
      <rPr>
        <sz val="11"/>
        <color rgb="FF000000"/>
        <rFont val="楷体"/>
        <charset val="134"/>
      </rPr>
      <t>龙城义工</t>
    </r>
    <r>
      <rPr>
        <sz val="11"/>
        <color rgb="FF000000"/>
        <rFont val="Times New Roman"/>
        <charset val="134"/>
      </rPr>
      <t>“</t>
    </r>
    <r>
      <rPr>
        <sz val="11"/>
        <color rgb="FF000000"/>
        <rFont val="楷体"/>
        <charset val="134"/>
      </rPr>
      <t>公益图书室</t>
    </r>
    <r>
      <rPr>
        <sz val="11"/>
        <color rgb="FF000000"/>
        <rFont val="Times New Roman"/>
        <charset val="134"/>
      </rPr>
      <t>”</t>
    </r>
    <r>
      <rPr>
        <sz val="11"/>
        <color rgb="FF000000"/>
        <rFont val="楷体"/>
        <charset val="134"/>
      </rPr>
      <t>第七期，志愿服务活动</t>
    </r>
    <r>
      <rPr>
        <sz val="11"/>
        <color rgb="FF000000"/>
        <rFont val="Times New Roman"/>
        <charset val="134"/>
      </rPr>
      <t xml:space="preserve"> </t>
    </r>
    <r>
      <rPr>
        <sz val="11"/>
        <color rgb="FF000000"/>
        <rFont val="楷体"/>
        <charset val="134"/>
      </rPr>
      <t>，山西大学大东关校区校园防疫志愿活动</t>
    </r>
  </si>
  <si>
    <r>
      <rPr>
        <sz val="11"/>
        <color rgb="FF000000"/>
        <rFont val="楷体"/>
        <charset val="134"/>
      </rPr>
      <t>尼莎古丽</t>
    </r>
    <r>
      <rPr>
        <sz val="11"/>
        <color rgb="FF000000"/>
        <rFont val="Times New Roman"/>
        <charset val="134"/>
      </rPr>
      <t>.</t>
    </r>
    <r>
      <rPr>
        <sz val="11"/>
        <color rgb="FF000000"/>
        <rFont val="楷体"/>
        <charset val="134"/>
      </rPr>
      <t>玉素甫</t>
    </r>
  </si>
  <si>
    <t>20200110605040</t>
  </si>
  <si>
    <r>
      <rPr>
        <sz val="11"/>
        <color rgb="FF000000"/>
        <rFont val="楷体"/>
        <charset val="134"/>
      </rPr>
      <t>防艾校内宣传（大东关校区）防艾知识巡讲（电力与建筑学院，电子信息工程系）山西大学大东关校区校园防疫志愿活动</t>
    </r>
  </si>
  <si>
    <r>
      <t xml:space="preserve">   物理电子工程学院志愿服务时长认定汇总表</t>
    </r>
    <r>
      <rPr>
        <b/>
        <sz val="20"/>
        <color rgb="FF000000"/>
        <rFont val="Arial"/>
        <charset val="134"/>
      </rPr>
      <t xml:space="preserve">			</t>
    </r>
  </si>
  <si>
    <r>
      <t>丁</t>
    </r>
    <r>
      <rPr>
        <sz val="11"/>
        <color rgb="FF000000"/>
        <rFont val="Times New Roman"/>
        <charset val="134"/>
      </rPr>
      <t xml:space="preserve">  </t>
    </r>
    <r>
      <rPr>
        <sz val="11"/>
        <color rgb="FF000000"/>
        <rFont val="楷体"/>
        <charset val="134"/>
      </rPr>
      <t>寒</t>
    </r>
  </si>
  <si>
    <t>201901102109</t>
  </si>
  <si>
    <t>创城</t>
  </si>
  <si>
    <t>张心怡</t>
  </si>
  <si>
    <t>201801102054</t>
  </si>
  <si>
    <t>曹云云</t>
  </si>
  <si>
    <t>201801103003</t>
  </si>
  <si>
    <t>朱丽娟</t>
  </si>
  <si>
    <t>201801102070</t>
  </si>
  <si>
    <t>抗疫志愿活动</t>
  </si>
  <si>
    <t>刘晓冲</t>
  </si>
  <si>
    <t>201901103123</t>
  </si>
  <si>
    <t>志愿者防疫工作</t>
  </si>
  <si>
    <t>郑昕博</t>
  </si>
  <si>
    <t>201901103165</t>
  </si>
  <si>
    <t>防控餐厅志愿者</t>
  </si>
  <si>
    <t>王顺翔</t>
  </si>
  <si>
    <t>20200110301044</t>
  </si>
  <si>
    <t>扶贫土豆暖秋活动</t>
  </si>
  <si>
    <r>
      <t>王</t>
    </r>
    <r>
      <rPr>
        <sz val="11"/>
        <color rgb="FF000000"/>
        <rFont val="Times New Roman"/>
        <charset val="134"/>
      </rPr>
      <t xml:space="preserve">  </t>
    </r>
    <r>
      <rPr>
        <sz val="11"/>
        <color rgb="FF000000"/>
        <rFont val="楷体"/>
        <charset val="134"/>
      </rPr>
      <t>瑞</t>
    </r>
  </si>
  <si>
    <t>201901102140</t>
  </si>
  <si>
    <t>抗击新冠疫情防控</t>
  </si>
  <si>
    <t>石伟军</t>
  </si>
  <si>
    <t>20200110301042</t>
  </si>
  <si>
    <t>乡村疫情防控工作</t>
  </si>
  <si>
    <t>李欢静</t>
  </si>
  <si>
    <t>201801101016</t>
  </si>
  <si>
    <t>新冠病毒疫情防控</t>
  </si>
  <si>
    <t>杨梦娜</t>
  </si>
  <si>
    <t>201901101143</t>
  </si>
  <si>
    <t>疫情防控志愿活动</t>
  </si>
  <si>
    <t>辛佳琪</t>
  </si>
  <si>
    <t>201901101141</t>
  </si>
  <si>
    <t>张宇薇</t>
  </si>
  <si>
    <t>进出人员体温测量</t>
  </si>
  <si>
    <t>张涵萍</t>
  </si>
  <si>
    <t>201901101145</t>
  </si>
  <si>
    <t>物电迎新志愿活动</t>
  </si>
  <si>
    <r>
      <t>秦</t>
    </r>
    <r>
      <rPr>
        <sz val="11"/>
        <color rgb="FF000000"/>
        <rFont val="Times New Roman"/>
        <charset val="134"/>
      </rPr>
      <t xml:space="preserve">  </t>
    </r>
    <r>
      <rPr>
        <sz val="11"/>
        <color rgb="FF000000"/>
        <rFont val="楷体"/>
        <charset val="134"/>
      </rPr>
      <t>瑶</t>
    </r>
  </si>
  <si>
    <t>201901101128</t>
  </si>
  <si>
    <t>徐一峰</t>
  </si>
  <si>
    <t>20200110301049</t>
  </si>
  <si>
    <t>琚正邦</t>
  </si>
  <si>
    <t xml:space="preserve"> 20200110301004</t>
  </si>
  <si>
    <t>魏嘉辰</t>
  </si>
  <si>
    <t>201801102041</t>
  </si>
  <si>
    <t>李雨阳</t>
  </si>
  <si>
    <t>20200110101025</t>
  </si>
  <si>
    <r>
      <t>善行</t>
    </r>
    <r>
      <rPr>
        <sz val="11"/>
        <color rgb="FF000000"/>
        <rFont val="Times New Roman"/>
        <charset val="134"/>
      </rPr>
      <t>100</t>
    </r>
    <r>
      <rPr>
        <sz val="11"/>
        <color rgb="FF000000"/>
        <rFont val="楷体"/>
        <charset val="134"/>
      </rPr>
      <t>街头劝募</t>
    </r>
  </si>
  <si>
    <r>
      <t>张</t>
    </r>
    <r>
      <rPr>
        <sz val="11"/>
        <color rgb="FF000000"/>
        <rFont val="Times New Roman"/>
        <charset val="134"/>
      </rPr>
      <t xml:space="preserve">  </t>
    </r>
    <r>
      <rPr>
        <sz val="11"/>
        <color rgb="FF000000"/>
        <rFont val="楷体"/>
        <charset val="134"/>
      </rPr>
      <t>咪</t>
    </r>
  </si>
  <si>
    <t>201801101043</t>
  </si>
  <si>
    <t>东关村防疫志愿活动</t>
  </si>
  <si>
    <r>
      <t>陈</t>
    </r>
    <r>
      <rPr>
        <sz val="11"/>
        <color rgb="FF000000"/>
        <rFont val="Times New Roman"/>
        <charset val="134"/>
      </rPr>
      <t xml:space="preserve">  </t>
    </r>
    <r>
      <rPr>
        <sz val="11"/>
        <color rgb="FF000000"/>
        <rFont val="楷体"/>
        <charset val="134"/>
      </rPr>
      <t>悦</t>
    </r>
  </si>
  <si>
    <t>201801102004</t>
  </si>
  <si>
    <t>物电青年，深耕故乡</t>
  </si>
  <si>
    <t>贾娇娇</t>
  </si>
  <si>
    <t>20200110101006</t>
  </si>
  <si>
    <t>董俊峰</t>
  </si>
  <si>
    <t>201801101004</t>
  </si>
  <si>
    <t>街头文明条例志愿宣讲</t>
  </si>
  <si>
    <t>朱豪斌</t>
  </si>
  <si>
    <t>201801101050</t>
  </si>
  <si>
    <t>衢州市博物馆日常志愿活动</t>
  </si>
  <si>
    <t>吴明泽</t>
  </si>
  <si>
    <t>201801103054</t>
  </si>
  <si>
    <r>
      <t>大里街道</t>
    </r>
    <r>
      <rPr>
        <sz val="11"/>
        <color rgb="FF000000"/>
        <rFont val="Times New Roman"/>
        <charset val="134"/>
      </rPr>
      <t>2021</t>
    </r>
    <r>
      <rPr>
        <sz val="11"/>
        <color rgb="FF000000"/>
        <rFont val="楷体"/>
        <charset val="134"/>
      </rPr>
      <t>疫情防控</t>
    </r>
  </si>
  <si>
    <t>文雅静</t>
  </si>
  <si>
    <t>201901101138</t>
  </si>
  <si>
    <r>
      <t>物电迎新志愿活动</t>
    </r>
    <r>
      <rPr>
        <sz val="11"/>
        <color rgb="FF000000"/>
        <rFont val="Times New Roman"/>
        <charset val="134"/>
      </rPr>
      <t xml:space="preserve"> </t>
    </r>
    <r>
      <rPr>
        <sz val="11"/>
        <color rgb="FF000000"/>
        <rFont val="楷体"/>
        <charset val="134"/>
      </rPr>
      <t>学院组织</t>
    </r>
  </si>
  <si>
    <t>左志霄</t>
  </si>
  <si>
    <t>201901103169</t>
  </si>
  <si>
    <t>山西大学疫情防控餐厅志愿者</t>
  </si>
  <si>
    <r>
      <t>沈</t>
    </r>
    <r>
      <rPr>
        <sz val="11"/>
        <color rgb="FF000000"/>
        <rFont val="Times New Roman"/>
        <charset val="134"/>
      </rPr>
      <t xml:space="preserve">  </t>
    </r>
    <r>
      <rPr>
        <sz val="11"/>
        <color rgb="FF000000"/>
        <rFont val="楷体"/>
        <charset val="134"/>
      </rPr>
      <t>冰</t>
    </r>
  </si>
  <si>
    <t>201801102033</t>
  </si>
  <si>
    <t>长树社区疫情防控志愿者活动</t>
  </si>
  <si>
    <t>崔佳宁</t>
  </si>
  <si>
    <t>201901102106</t>
  </si>
  <si>
    <t>薛博引</t>
  </si>
  <si>
    <t>201901103151</t>
  </si>
  <si>
    <t>张志凌</t>
  </si>
  <si>
    <t>201801101046</t>
  </si>
  <si>
    <r>
      <t xml:space="preserve"> </t>
    </r>
    <r>
      <rPr>
        <sz val="11"/>
        <color rgb="FF000000"/>
        <rFont val="楷体"/>
        <charset val="134"/>
      </rPr>
      <t>沁源县人民医院疫情防控志愿服务</t>
    </r>
  </si>
  <si>
    <t>王朋飞</t>
  </si>
  <si>
    <t>20200110301028</t>
  </si>
  <si>
    <r>
      <t>返乡志愿活动</t>
    </r>
    <r>
      <rPr>
        <sz val="11"/>
        <color rgb="FF000000"/>
        <rFont val="Times New Roman"/>
        <charset val="134"/>
      </rPr>
      <t xml:space="preserve"> </t>
    </r>
    <r>
      <rPr>
        <sz val="11"/>
        <color rgb="FF000000"/>
        <rFont val="楷体"/>
        <charset val="134"/>
      </rPr>
      <t>、扶贫土豆暖秋活动</t>
    </r>
  </si>
  <si>
    <t>张莫北</t>
  </si>
  <si>
    <t>201901102162</t>
  </si>
  <si>
    <r>
      <t>瑶光志愿服务</t>
    </r>
    <r>
      <rPr>
        <sz val="11"/>
        <color rgb="FF000000"/>
        <rFont val="Times New Roman"/>
        <charset val="134"/>
      </rPr>
      <t xml:space="preserve"> </t>
    </r>
    <r>
      <rPr>
        <sz val="11"/>
        <color rgb="FF000000"/>
        <rFont val="楷体"/>
        <charset val="134"/>
      </rPr>
      <t>学院组织、防艾志愿活动</t>
    </r>
  </si>
  <si>
    <t>潘静静</t>
  </si>
  <si>
    <t>201801102030</t>
  </si>
  <si>
    <t>疫情防控、山西大学坞城校区创城志愿活动</t>
  </si>
  <si>
    <r>
      <t>王</t>
    </r>
    <r>
      <rPr>
        <sz val="11"/>
        <color rgb="FF000000"/>
        <rFont val="Times New Roman"/>
        <charset val="134"/>
      </rPr>
      <t xml:space="preserve">  </t>
    </r>
    <r>
      <rPr>
        <sz val="11"/>
        <color rgb="FF000000"/>
        <rFont val="楷体"/>
        <charset val="134"/>
      </rPr>
      <t>磊</t>
    </r>
  </si>
  <si>
    <t>201701303007</t>
  </si>
  <si>
    <t>创建文明城市、建设文明城、金溪志愿红活动</t>
  </si>
  <si>
    <r>
      <t>张</t>
    </r>
    <r>
      <rPr>
        <sz val="11"/>
        <color rgb="FF000000"/>
        <rFont val="Times New Roman"/>
        <charset val="134"/>
      </rPr>
      <t xml:space="preserve">  </t>
    </r>
    <r>
      <rPr>
        <sz val="11"/>
        <color rgb="FF000000"/>
        <rFont val="楷体"/>
        <charset val="134"/>
      </rPr>
      <t>旭</t>
    </r>
  </si>
  <si>
    <t>201901102164</t>
  </si>
  <si>
    <r>
      <t>扶贫土豆暖秋活动</t>
    </r>
    <r>
      <rPr>
        <sz val="11"/>
        <color rgb="FF000000"/>
        <rFont val="Times New Roman"/>
        <charset val="134"/>
      </rPr>
      <t xml:space="preserve"> </t>
    </r>
    <r>
      <rPr>
        <sz val="11"/>
        <color rgb="FF000000"/>
        <rFont val="楷体"/>
        <charset val="134"/>
      </rPr>
      <t>学院组织、创城志愿活动</t>
    </r>
  </si>
  <si>
    <t>郭益敏</t>
  </si>
  <si>
    <t>201801102012</t>
  </si>
  <si>
    <t>暑运志愿活动、山西大学餐厅防疫志愿服务活动</t>
  </si>
  <si>
    <t>刘逍娜</t>
  </si>
  <si>
    <t>20200110101032</t>
  </si>
  <si>
    <r>
      <t>曲周县青年抗疫志愿服务活动、善行</t>
    </r>
    <r>
      <rPr>
        <sz val="11"/>
        <color rgb="FF000000"/>
        <rFont val="Times New Roman"/>
        <charset val="134"/>
      </rPr>
      <t>100</t>
    </r>
    <r>
      <rPr>
        <sz val="11"/>
        <color rgb="FF000000"/>
        <rFont val="楷体"/>
        <charset val="134"/>
      </rPr>
      <t>街头劝募</t>
    </r>
  </si>
  <si>
    <t>胡馨月</t>
  </si>
  <si>
    <t>20200110201022</t>
  </si>
  <si>
    <r>
      <t>瑶光志愿服务</t>
    </r>
    <r>
      <rPr>
        <sz val="11"/>
        <color rgb="FF000000"/>
        <rFont val="Times New Roman"/>
        <charset val="134"/>
      </rPr>
      <t xml:space="preserve"> </t>
    </r>
    <r>
      <rPr>
        <sz val="11"/>
        <color rgb="FF000000"/>
        <rFont val="楷体"/>
        <charset val="134"/>
      </rPr>
      <t>学院组织、山西大学防疫志愿活动</t>
    </r>
  </si>
  <si>
    <t>蔡清源</t>
  </si>
  <si>
    <t>201801202001</t>
  </si>
  <si>
    <t>文明城市志愿服务活动、电脑维修维护志愿服务活动</t>
  </si>
  <si>
    <r>
      <t>刘</t>
    </r>
    <r>
      <rPr>
        <sz val="11"/>
        <color rgb="FF000000"/>
        <rFont val="Times New Roman"/>
        <charset val="134"/>
      </rPr>
      <t xml:space="preserve">  </t>
    </r>
    <r>
      <rPr>
        <sz val="11"/>
        <color rgb="FF000000"/>
        <rFont val="楷体"/>
        <charset val="134"/>
      </rPr>
      <t>秀</t>
    </r>
  </si>
  <si>
    <t>201701102092</t>
  </si>
  <si>
    <t>益民社区疫情防控志愿活动、山西省科学技术馆科普志愿服务</t>
  </si>
  <si>
    <t>杨慧凯</t>
  </si>
  <si>
    <t>20200110101018</t>
  </si>
  <si>
    <r>
      <t>防艾知识宣讲（物理电子工程学院）、防艾校内宣传</t>
    </r>
    <r>
      <rPr>
        <sz val="11"/>
        <color rgb="FF000000"/>
        <rFont val="Times New Roman"/>
        <charset val="134"/>
      </rPr>
      <t xml:space="preserve"> </t>
    </r>
    <r>
      <rPr>
        <sz val="11"/>
        <color rgb="FF000000"/>
        <rFont val="楷体"/>
        <charset val="134"/>
      </rPr>
      <t>（令德）</t>
    </r>
  </si>
  <si>
    <r>
      <t>龚</t>
    </r>
    <r>
      <rPr>
        <sz val="11"/>
        <color rgb="FF000000"/>
        <rFont val="Times New Roman"/>
        <charset val="134"/>
      </rPr>
      <t xml:space="preserve">  </t>
    </r>
    <r>
      <rPr>
        <sz val="11"/>
        <color rgb="FF000000"/>
        <rFont val="楷体"/>
        <charset val="134"/>
      </rPr>
      <t>睿</t>
    </r>
  </si>
  <si>
    <t>201801103008</t>
  </si>
  <si>
    <t>山西大学餐厅防疫志愿者（中午）、抗洪救灾、联防联控，防疫抗疫</t>
  </si>
  <si>
    <t>樊桐语</t>
  </si>
  <si>
    <t>201901101110</t>
  </si>
  <si>
    <r>
      <t>物电迎新志愿者活动</t>
    </r>
    <r>
      <rPr>
        <sz val="11"/>
        <color rgb="FF000000"/>
        <rFont val="Times New Roman"/>
        <charset val="134"/>
      </rPr>
      <t xml:space="preserve"> </t>
    </r>
    <r>
      <rPr>
        <sz val="11"/>
        <color rgb="FF000000"/>
        <rFont val="楷体"/>
        <charset val="134"/>
      </rPr>
      <t>学院组织、山西大学坞城校区创城志愿活动</t>
    </r>
  </si>
  <si>
    <r>
      <t>魏</t>
    </r>
    <r>
      <rPr>
        <sz val="11"/>
        <color rgb="FF000000"/>
        <rFont val="Times New Roman"/>
        <charset val="134"/>
      </rPr>
      <t xml:space="preserve">  </t>
    </r>
    <r>
      <rPr>
        <sz val="11"/>
        <color rgb="FF000000"/>
        <rFont val="楷体"/>
        <charset val="134"/>
      </rPr>
      <t>禛</t>
    </r>
  </si>
  <si>
    <t>201901102145</t>
  </si>
  <si>
    <t>山西大学坞城校区创城志愿活动、山西大学餐厅防疫志愿服务活动</t>
  </si>
  <si>
    <r>
      <t>张</t>
    </r>
    <r>
      <rPr>
        <sz val="11"/>
        <color rgb="FF000000"/>
        <rFont val="Times New Roman"/>
        <charset val="134"/>
      </rPr>
      <t xml:space="preserve">  </t>
    </r>
    <r>
      <rPr>
        <sz val="11"/>
        <color rgb="FF000000"/>
        <rFont val="楷体"/>
        <charset val="134"/>
      </rPr>
      <t>怡</t>
    </r>
  </si>
  <si>
    <t>201901102165</t>
  </si>
  <si>
    <r>
      <t>科普宣讲活动</t>
    </r>
    <r>
      <rPr>
        <sz val="11"/>
        <color rgb="FF000000"/>
        <rFont val="Times New Roman"/>
        <charset val="134"/>
      </rPr>
      <t xml:space="preserve"> </t>
    </r>
    <r>
      <rPr>
        <sz val="11"/>
        <color rgb="FF000000"/>
        <rFont val="楷体"/>
        <charset val="134"/>
      </rPr>
      <t>学院组织、瑶光志愿服务</t>
    </r>
    <r>
      <rPr>
        <sz val="11"/>
        <color rgb="FF000000"/>
        <rFont val="Times New Roman"/>
        <charset val="134"/>
      </rPr>
      <t xml:space="preserve"> </t>
    </r>
    <r>
      <rPr>
        <sz val="11"/>
        <color rgb="FF000000"/>
        <rFont val="楷体"/>
        <charset val="134"/>
      </rPr>
      <t>学院组织、防艾志愿活动</t>
    </r>
  </si>
  <si>
    <t>赵茹方</t>
  </si>
  <si>
    <t>201801302057</t>
  </si>
  <si>
    <r>
      <t>山西大学坞城校区创城志愿活动</t>
    </r>
    <r>
      <rPr>
        <sz val="11"/>
        <color rgb="FF000000"/>
        <rFont val="Times New Roman"/>
        <charset val="134"/>
      </rPr>
      <t xml:space="preserve">
</t>
    </r>
    <r>
      <rPr>
        <sz val="11"/>
        <color rgb="FF000000"/>
        <rFont val="楷体"/>
        <charset val="134"/>
      </rPr>
      <t>物电青年，深耕故乡</t>
    </r>
    <r>
      <rPr>
        <sz val="11"/>
        <color rgb="FF000000"/>
        <rFont val="Times New Roman"/>
        <charset val="134"/>
      </rPr>
      <t xml:space="preserve">  </t>
    </r>
    <r>
      <rPr>
        <sz val="11"/>
        <color rgb="FF000000"/>
        <rFont val="楷体"/>
        <charset val="134"/>
      </rPr>
      <t>学院组织</t>
    </r>
  </si>
  <si>
    <t>郭钰翔</t>
  </si>
  <si>
    <t>201801101010</t>
  </si>
  <si>
    <r>
      <t>2020</t>
    </r>
    <r>
      <rPr>
        <sz val="11"/>
        <color rgb="FF000000"/>
        <rFont val="楷体"/>
        <charset val="134"/>
      </rPr>
      <t>为奉献者奉献、山西大学疫情防疫志愿活动、防疫志愿活动</t>
    </r>
  </si>
  <si>
    <t>曹艳丽</t>
  </si>
  <si>
    <t>201901101101</t>
  </si>
  <si>
    <r>
      <t>物电迎新志愿者活动</t>
    </r>
    <r>
      <rPr>
        <sz val="11"/>
        <color rgb="FF000000"/>
        <rFont val="Times New Roman"/>
        <charset val="134"/>
      </rPr>
      <t xml:space="preserve">  </t>
    </r>
    <r>
      <rPr>
        <sz val="11"/>
        <color rgb="FF000000"/>
        <rFont val="楷体"/>
        <charset val="134"/>
      </rPr>
      <t>学院组织、山西大学坞城校区创城志愿活动</t>
    </r>
  </si>
  <si>
    <t>马启明</t>
  </si>
  <si>
    <t>201901102130</t>
  </si>
  <si>
    <r>
      <t>山西大学坞城校区创城志愿活动</t>
    </r>
    <r>
      <rPr>
        <sz val="11"/>
        <color rgb="FF000000"/>
        <rFont val="Times New Roman"/>
        <charset val="134"/>
      </rPr>
      <t xml:space="preserve"> </t>
    </r>
    <r>
      <rPr>
        <sz val="11"/>
        <color rgb="FF000000"/>
        <rFont val="楷体"/>
        <charset val="134"/>
      </rPr>
      <t>、西流社区疫情防控</t>
    </r>
  </si>
  <si>
    <t>曹闫悦</t>
  </si>
  <si>
    <t>201901101102</t>
  </si>
  <si>
    <r>
      <t>物电迎新志愿者活动</t>
    </r>
    <r>
      <rPr>
        <sz val="11"/>
        <color rgb="FF000000"/>
        <rFont val="Times New Roman"/>
        <charset val="134"/>
      </rPr>
      <t xml:space="preserve">  </t>
    </r>
    <r>
      <rPr>
        <sz val="11"/>
        <color rgb="FF000000"/>
        <rFont val="楷体"/>
        <charset val="134"/>
      </rPr>
      <t>学院组织、山西大学坞城校区创城志愿活动签到</t>
    </r>
  </si>
  <si>
    <t>吴云龙</t>
  </si>
  <si>
    <t>201901101139</t>
  </si>
  <si>
    <r>
      <t>山西大学坞城校区创城志愿活动、防艾志愿活动、</t>
    </r>
    <r>
      <rPr>
        <sz val="11"/>
        <color rgb="FF000000"/>
        <rFont val="Times New Roman"/>
        <charset val="134"/>
      </rPr>
      <t>”</t>
    </r>
    <r>
      <rPr>
        <sz val="11"/>
        <color rgb="FF000000"/>
        <rFont val="楷体"/>
        <charset val="134"/>
      </rPr>
      <t>美化校园</t>
    </r>
    <r>
      <rPr>
        <sz val="11"/>
        <color rgb="FF000000"/>
        <rFont val="Times New Roman"/>
        <charset val="134"/>
      </rPr>
      <t xml:space="preserve"> </t>
    </r>
    <r>
      <rPr>
        <sz val="11"/>
        <color rgb="FF000000"/>
        <rFont val="楷体"/>
        <charset val="134"/>
      </rPr>
      <t>你我同行</t>
    </r>
    <r>
      <rPr>
        <sz val="11"/>
        <color rgb="FF000000"/>
        <rFont val="Times New Roman"/>
        <charset val="134"/>
      </rPr>
      <t>“</t>
    </r>
  </si>
  <si>
    <t>曹姣姣</t>
  </si>
  <si>
    <t>20200110201036</t>
  </si>
  <si>
    <r>
      <t xml:space="preserve"> </t>
    </r>
    <r>
      <rPr>
        <sz val="11"/>
        <color rgb="FF000000"/>
        <rFont val="楷体"/>
        <charset val="134"/>
      </rPr>
      <t>山西大学餐厅防疫志愿者（中午）</t>
    </r>
    <r>
      <rPr>
        <sz val="11"/>
        <color rgb="FF000000"/>
        <rFont val="Times New Roman"/>
        <charset val="134"/>
      </rPr>
      <t xml:space="preserve">
</t>
    </r>
    <r>
      <rPr>
        <sz val="11"/>
        <color rgb="FF000000"/>
        <rFont val="楷体"/>
        <charset val="134"/>
      </rPr>
      <t>山西大学餐厅防疫志愿者（晚上）疫情防控</t>
    </r>
  </si>
  <si>
    <t>王艳婷</t>
  </si>
  <si>
    <t>201801101037</t>
  </si>
  <si>
    <r>
      <t>浓情腊八爱暖中华、</t>
    </r>
    <r>
      <rPr>
        <sz val="11"/>
        <color rgb="FF000000"/>
        <rFont val="Times New Roman"/>
        <charset val="134"/>
      </rPr>
      <t>2021</t>
    </r>
    <r>
      <rPr>
        <sz val="11"/>
        <color rgb="FF000000"/>
        <rFont val="楷体"/>
        <charset val="134"/>
      </rPr>
      <t>春运</t>
    </r>
    <r>
      <rPr>
        <sz val="11"/>
        <color rgb="FF000000"/>
        <rFont val="Times New Roman"/>
        <charset val="134"/>
      </rPr>
      <t>“</t>
    </r>
    <r>
      <rPr>
        <sz val="11"/>
        <color rgb="FF000000"/>
        <rFont val="楷体"/>
        <charset val="134"/>
      </rPr>
      <t>暖冬行动</t>
    </r>
    <r>
      <rPr>
        <sz val="11"/>
        <color rgb="FF000000"/>
        <rFont val="Times New Roman"/>
        <charset val="134"/>
      </rPr>
      <t>”</t>
    </r>
    <r>
      <rPr>
        <sz val="11"/>
        <color rgb="FF000000"/>
        <rFont val="楷体"/>
        <charset val="134"/>
      </rPr>
      <t>、疫情防控、疫情防控志愿服务活动</t>
    </r>
  </si>
  <si>
    <t>杨庆喆</t>
  </si>
  <si>
    <t>201901102157</t>
  </si>
  <si>
    <r>
      <t>山西大学坞城校区创城志愿活动、防艾全体志愿者大会、物电迎新志愿者活动</t>
    </r>
    <r>
      <rPr>
        <sz val="11"/>
        <color rgb="FF000000"/>
        <rFont val="Times New Roman"/>
        <charset val="134"/>
      </rPr>
      <t xml:space="preserve"> </t>
    </r>
    <r>
      <rPr>
        <sz val="11"/>
        <color rgb="FF000000"/>
        <rFont val="楷体"/>
        <charset val="134"/>
      </rPr>
      <t>学院组织</t>
    </r>
  </si>
  <si>
    <t>祁玲珍</t>
  </si>
  <si>
    <t>20200110201052</t>
  </si>
  <si>
    <r>
      <t>疫情防控餐厅志愿者（晚上）、疫情防控餐厅志愿者（中午）、瑶光志愿服务</t>
    </r>
    <r>
      <rPr>
        <sz val="11"/>
        <color rgb="FF000000"/>
        <rFont val="Times New Roman"/>
        <charset val="134"/>
      </rPr>
      <t xml:space="preserve">  </t>
    </r>
    <r>
      <rPr>
        <sz val="11"/>
        <color rgb="FF000000"/>
        <rFont val="楷体"/>
        <charset val="134"/>
      </rPr>
      <t>学院组织</t>
    </r>
  </si>
  <si>
    <t>尹瑞龙</t>
  </si>
  <si>
    <t>201801102048</t>
  </si>
  <si>
    <r>
      <t>山西大学餐厅防疫志愿者（晚上）</t>
    </r>
    <r>
      <rPr>
        <sz val="11"/>
        <color rgb="FF000000"/>
        <rFont val="Times New Roman"/>
        <charset val="134"/>
      </rPr>
      <t xml:space="preserve">
</t>
    </r>
    <r>
      <rPr>
        <sz val="11"/>
        <color rgb="FF000000"/>
        <rFont val="楷体"/>
        <charset val="134"/>
      </rPr>
      <t>山西大学坞城校区创城志愿活动、</t>
    </r>
    <r>
      <rPr>
        <sz val="11"/>
        <color rgb="FF000000"/>
        <rFont val="Times New Roman"/>
        <charset val="134"/>
      </rPr>
      <t xml:space="preserve">
</t>
    </r>
    <r>
      <rPr>
        <sz val="11"/>
        <color rgb="FF000000"/>
        <rFont val="楷体"/>
        <charset val="134"/>
      </rPr>
      <t>物电青年，深耕故乡（学院组织）</t>
    </r>
  </si>
  <si>
    <t>王慧雯</t>
  </si>
  <si>
    <t>201901202137</t>
  </si>
  <si>
    <r>
      <t>“</t>
    </r>
    <r>
      <rPr>
        <sz val="11"/>
        <color rgb="FF000000"/>
        <rFont val="楷体"/>
        <charset val="134"/>
      </rPr>
      <t>美化校园，你我同行</t>
    </r>
    <r>
      <rPr>
        <sz val="11"/>
        <color rgb="FF000000"/>
        <rFont val="Times New Roman"/>
        <charset val="134"/>
      </rPr>
      <t>"</t>
    </r>
    <r>
      <rPr>
        <sz val="11"/>
        <color rgb="FF000000"/>
        <rFont val="楷体"/>
        <charset val="134"/>
      </rPr>
      <t>、山西大学疫情防控餐厅志愿者</t>
    </r>
    <r>
      <rPr>
        <sz val="11"/>
        <color rgb="FF000000"/>
        <rFont val="Times New Roman"/>
        <charset val="134"/>
      </rPr>
      <t>(</t>
    </r>
    <r>
      <rPr>
        <sz val="11"/>
        <color rgb="FF000000"/>
        <rFont val="楷体"/>
        <charset val="134"/>
      </rPr>
      <t>中午）、山西大学疫情防控餐厅志愿者</t>
    </r>
    <r>
      <rPr>
        <sz val="11"/>
        <color rgb="FF000000"/>
        <rFont val="Times New Roman"/>
        <charset val="134"/>
      </rPr>
      <t>(</t>
    </r>
    <r>
      <rPr>
        <sz val="11"/>
        <color rgb="FF000000"/>
        <rFont val="楷体"/>
        <charset val="134"/>
      </rPr>
      <t>晚上）</t>
    </r>
  </si>
  <si>
    <r>
      <t>张</t>
    </r>
    <r>
      <rPr>
        <sz val="11"/>
        <color rgb="FF000000"/>
        <rFont val="Times New Roman"/>
        <charset val="134"/>
      </rPr>
      <t xml:space="preserve">  </t>
    </r>
    <r>
      <rPr>
        <sz val="11"/>
        <color rgb="FF000000"/>
        <rFont val="楷体"/>
        <charset val="134"/>
      </rPr>
      <t>瑜</t>
    </r>
  </si>
  <si>
    <t>201901101148</t>
  </si>
  <si>
    <r>
      <t>2020</t>
    </r>
    <r>
      <rPr>
        <sz val="11"/>
        <color rgb="FF000000"/>
        <rFont val="楷体"/>
        <charset val="134"/>
      </rPr>
      <t>年抗疫、张家堡村疫情防控、餐厅防疫志愿活动、美化校园你我同行、瑶光志愿服务</t>
    </r>
    <r>
      <rPr>
        <sz val="11"/>
        <color rgb="FF000000"/>
        <rFont val="Times New Roman"/>
        <charset val="134"/>
      </rPr>
      <t xml:space="preserve">   </t>
    </r>
    <r>
      <rPr>
        <sz val="11"/>
        <color rgb="FF000000"/>
        <rFont val="楷体"/>
        <charset val="134"/>
      </rPr>
      <t>学院组织</t>
    </r>
  </si>
  <si>
    <t>亢泽超</t>
  </si>
  <si>
    <t>201901101116</t>
  </si>
  <si>
    <t>山西大学坞城校区创城志愿活动签到、山西大学坞城校区创城志愿活动、第六次线上一对一辅导志愿活动</t>
  </si>
  <si>
    <r>
      <t>付</t>
    </r>
    <r>
      <rPr>
        <sz val="11"/>
        <color rgb="FF000000"/>
        <rFont val="Times New Roman"/>
        <charset val="134"/>
      </rPr>
      <t xml:space="preserve">  </t>
    </r>
    <r>
      <rPr>
        <sz val="11"/>
        <color rgb="FF000000"/>
        <rFont val="楷体"/>
        <charset val="134"/>
      </rPr>
      <t>娟</t>
    </r>
  </si>
  <si>
    <t>201901101111</t>
  </si>
  <si>
    <t>山西大学坞城校区创城志愿活动、物电迎新志愿者活动（学院组织）山西大学坞城校区创城志愿活动签到</t>
  </si>
  <si>
    <t>张思成</t>
  </si>
  <si>
    <t>201901101146</t>
  </si>
  <si>
    <r>
      <t>山西大学坞城校区创城志愿活动、防艾全体志愿者大会、防艾校内宣传</t>
    </r>
    <r>
      <rPr>
        <sz val="11"/>
        <color rgb="FF000000"/>
        <rFont val="Times New Roman"/>
        <charset val="134"/>
      </rPr>
      <t xml:space="preserve"> </t>
    </r>
    <r>
      <rPr>
        <sz val="11"/>
        <color rgb="FF000000"/>
        <rFont val="楷体"/>
        <charset val="134"/>
      </rPr>
      <t>（令德）、防艾知识宣讲（物理电子工程学院）</t>
    </r>
  </si>
  <si>
    <t>许士勋</t>
  </si>
  <si>
    <t>201801102045</t>
  </si>
  <si>
    <r>
      <t>防控餐厅志愿者（中午）、山西大学坞城校区创城志愿活动、教育知行社</t>
    </r>
    <r>
      <rPr>
        <sz val="11"/>
        <color rgb="FF000000"/>
        <rFont val="Times New Roman"/>
        <charset val="134"/>
      </rPr>
      <t>2019</t>
    </r>
    <r>
      <rPr>
        <sz val="11"/>
        <color rgb="FF000000"/>
        <rFont val="楷体"/>
        <charset val="134"/>
      </rPr>
      <t>年暑期黄花园支教活动、防控餐厅志愿者（晚上）</t>
    </r>
  </si>
  <si>
    <t>冯瑞丽</t>
  </si>
  <si>
    <t>20200110101001</t>
  </si>
  <si>
    <r>
      <t>山西大学餐厅防疫志愿者（中午）、防艾校内宣传</t>
    </r>
    <r>
      <rPr>
        <sz val="11"/>
        <color rgb="FF000000"/>
        <rFont val="Times New Roman"/>
        <charset val="134"/>
      </rPr>
      <t xml:space="preserve"> </t>
    </r>
    <r>
      <rPr>
        <sz val="11"/>
        <color rgb="FF000000"/>
        <rFont val="楷体"/>
        <charset val="134"/>
      </rPr>
      <t>（令德）志愿服务活动、善行</t>
    </r>
    <r>
      <rPr>
        <sz val="11"/>
        <color rgb="FF000000"/>
        <rFont val="Times New Roman"/>
        <charset val="134"/>
      </rPr>
      <t>100</t>
    </r>
    <r>
      <rPr>
        <sz val="11"/>
        <color rgb="FF000000"/>
        <rFont val="楷体"/>
        <charset val="134"/>
      </rPr>
      <t>街头劝募、山西大学疫情防控餐厅志愿者（晚上）</t>
    </r>
  </si>
  <si>
    <r>
      <t>赵</t>
    </r>
    <r>
      <rPr>
        <sz val="11"/>
        <color rgb="FF000000"/>
        <rFont val="Times New Roman"/>
        <charset val="134"/>
      </rPr>
      <t xml:space="preserve">  </t>
    </r>
    <r>
      <rPr>
        <sz val="11"/>
        <color rgb="FF000000"/>
        <rFont val="楷体"/>
        <charset val="134"/>
      </rPr>
      <t>晨</t>
    </r>
  </si>
  <si>
    <t>201901102167</t>
  </si>
  <si>
    <r>
      <t>山西大学餐厅防疫志愿者（中午）</t>
    </r>
    <r>
      <rPr>
        <sz val="11"/>
        <color rgb="FF000000"/>
        <rFont val="Times New Roman"/>
        <charset val="134"/>
      </rPr>
      <t xml:space="preserve">
</t>
    </r>
    <r>
      <rPr>
        <sz val="11"/>
        <color rgb="FF000000"/>
        <rFont val="楷体"/>
        <charset val="134"/>
      </rPr>
      <t>山西大学坞城校区创城志愿活动</t>
    </r>
    <r>
      <rPr>
        <sz val="11"/>
        <color rgb="FF000000"/>
        <rFont val="Times New Roman"/>
        <charset val="134"/>
      </rPr>
      <t xml:space="preserve">
</t>
    </r>
    <r>
      <rPr>
        <sz val="11"/>
        <color rgb="FF000000"/>
        <rFont val="楷体"/>
        <charset val="134"/>
      </rPr>
      <t>物电迎新志愿者活动</t>
    </r>
    <r>
      <rPr>
        <sz val="11"/>
        <color rgb="FF000000"/>
        <rFont val="Times New Roman"/>
        <charset val="134"/>
      </rPr>
      <t xml:space="preserve">  </t>
    </r>
    <r>
      <rPr>
        <sz val="11"/>
        <color rgb="FF000000"/>
        <rFont val="楷体"/>
        <charset val="134"/>
      </rPr>
      <t>学院组织</t>
    </r>
    <r>
      <rPr>
        <sz val="11"/>
        <color rgb="FF000000"/>
        <rFont val="Times New Roman"/>
        <charset val="134"/>
      </rPr>
      <t xml:space="preserve">
</t>
    </r>
    <r>
      <rPr>
        <sz val="11"/>
        <color rgb="FF000000"/>
        <rFont val="楷体"/>
        <charset val="134"/>
      </rPr>
      <t>物电青年，深耕故乡</t>
    </r>
    <r>
      <rPr>
        <sz val="11"/>
        <color rgb="FF000000"/>
        <rFont val="Times New Roman"/>
        <charset val="134"/>
      </rPr>
      <t xml:space="preserve">  </t>
    </r>
    <r>
      <rPr>
        <sz val="11"/>
        <color rgb="FF000000"/>
        <rFont val="楷体"/>
        <charset val="134"/>
      </rPr>
      <t>学院组织</t>
    </r>
  </si>
  <si>
    <t>张梓浩</t>
  </si>
  <si>
    <t>201901102166</t>
  </si>
  <si>
    <r>
      <t>“</t>
    </r>
    <r>
      <rPr>
        <sz val="11"/>
        <color rgb="FF000000"/>
        <rFont val="楷体"/>
        <charset val="134"/>
      </rPr>
      <t>美化校园</t>
    </r>
    <r>
      <rPr>
        <sz val="11"/>
        <color rgb="FF000000"/>
        <rFont val="Times New Roman"/>
        <charset val="134"/>
      </rPr>
      <t xml:space="preserve"> </t>
    </r>
    <r>
      <rPr>
        <sz val="11"/>
        <color rgb="FF000000"/>
        <rFont val="楷体"/>
        <charset val="134"/>
      </rPr>
      <t>你我同行</t>
    </r>
    <r>
      <rPr>
        <sz val="11"/>
        <color rgb="FF000000"/>
        <rFont val="Times New Roman"/>
        <charset val="134"/>
      </rPr>
      <t>”</t>
    </r>
    <r>
      <rPr>
        <sz val="11"/>
        <color rgb="FF000000"/>
        <rFont val="楷体"/>
        <charset val="134"/>
      </rPr>
      <t>、疫情防控餐厅志愿者（晚上）、疫情防控餐厅志愿者（中午）、山西大学坞城校区创城志愿活动、灵石县人民医院志愿服务活动</t>
    </r>
    <r>
      <rPr>
        <sz val="11"/>
        <color rgb="FF000000"/>
        <rFont val="Times New Roman"/>
        <charset val="134"/>
      </rPr>
      <t>2021</t>
    </r>
    <r>
      <rPr>
        <sz val="11"/>
        <color rgb="FF000000"/>
        <rFont val="楷体"/>
        <charset val="134"/>
      </rPr>
      <t>医疗志愿服务、迎接</t>
    </r>
    <r>
      <rPr>
        <sz val="11"/>
        <color rgb="FF000000"/>
        <rFont val="Times New Roman"/>
        <charset val="134"/>
      </rPr>
      <t>“</t>
    </r>
    <r>
      <rPr>
        <sz val="11"/>
        <color rgb="FF000000"/>
        <rFont val="楷体"/>
        <charset val="134"/>
      </rPr>
      <t>援鄂医疗队</t>
    </r>
    <r>
      <rPr>
        <sz val="11"/>
        <color rgb="FF000000"/>
        <rFont val="Times New Roman"/>
        <charset val="134"/>
      </rPr>
      <t>”</t>
    </r>
    <r>
      <rPr>
        <sz val="11"/>
        <color rgb="FF000000"/>
        <rFont val="楷体"/>
        <charset val="134"/>
      </rPr>
      <t>志愿、人民环境整治志愿服务扶贫、疫情防控、物电青年，深耕故乡</t>
    </r>
    <r>
      <rPr>
        <sz val="11"/>
        <color rgb="FF000000"/>
        <rFont val="Times New Roman"/>
        <charset val="134"/>
      </rPr>
      <t>(</t>
    </r>
    <r>
      <rPr>
        <sz val="11"/>
        <color rgb="FF000000"/>
        <rFont val="楷体"/>
        <charset val="134"/>
      </rPr>
      <t>学院组织</t>
    </r>
    <r>
      <rPr>
        <sz val="11"/>
        <color rgb="FF000000"/>
        <rFont val="Times New Roman"/>
        <charset val="134"/>
      </rPr>
      <t>)</t>
    </r>
  </si>
  <si>
    <t>化学化工学院志愿服务时长认定汇总表</t>
  </si>
  <si>
    <r>
      <rPr>
        <sz val="11"/>
        <color theme="1"/>
        <rFont val="楷体"/>
        <charset val="134"/>
      </rPr>
      <t>张海玉</t>
    </r>
  </si>
  <si>
    <r>
      <rPr>
        <sz val="11"/>
        <color theme="1"/>
        <rFont val="楷体"/>
        <charset val="134"/>
      </rPr>
      <t>善行一百</t>
    </r>
  </si>
  <si>
    <r>
      <rPr>
        <sz val="11"/>
        <color theme="1"/>
        <rFont val="楷体"/>
        <charset val="134"/>
      </rPr>
      <t>王志超</t>
    </r>
  </si>
  <si>
    <r>
      <rPr>
        <sz val="11"/>
        <color theme="1"/>
        <rFont val="楷体"/>
        <charset val="134"/>
      </rPr>
      <t>郝浩敏</t>
    </r>
  </si>
  <si>
    <r>
      <rPr>
        <sz val="11"/>
        <color theme="1"/>
        <rFont val="楷体"/>
        <charset val="134"/>
      </rPr>
      <t>穆永茂</t>
    </r>
  </si>
  <si>
    <r>
      <rPr>
        <sz val="11"/>
        <color theme="1"/>
        <rFont val="楷体"/>
        <charset val="134"/>
      </rPr>
      <t>苏格格</t>
    </r>
  </si>
  <si>
    <r>
      <rPr>
        <sz val="11"/>
        <color theme="1"/>
        <rFont val="楷体"/>
        <charset val="134"/>
      </rPr>
      <t>疫情防控站</t>
    </r>
  </si>
  <si>
    <r>
      <rPr>
        <sz val="11"/>
        <color theme="1"/>
        <rFont val="楷体"/>
        <charset val="134"/>
      </rPr>
      <t>张爱昆</t>
    </r>
  </si>
  <si>
    <r>
      <rPr>
        <sz val="11"/>
        <color theme="1"/>
        <rFont val="楷体"/>
        <charset val="134"/>
      </rPr>
      <t>疫情人口普查</t>
    </r>
  </si>
  <si>
    <r>
      <rPr>
        <sz val="11"/>
        <color theme="1"/>
        <rFont val="楷体"/>
        <charset val="134"/>
      </rPr>
      <t>赵</t>
    </r>
    <r>
      <rPr>
        <sz val="11"/>
        <color theme="1"/>
        <rFont val="Times New Roman"/>
        <charset val="134"/>
      </rPr>
      <t xml:space="preserve">  </t>
    </r>
    <r>
      <rPr>
        <sz val="11"/>
        <color theme="1"/>
        <rFont val="楷体"/>
        <charset val="134"/>
      </rPr>
      <t>凯</t>
    </r>
  </si>
  <si>
    <r>
      <rPr>
        <sz val="11"/>
        <color theme="1"/>
        <rFont val="楷体"/>
        <charset val="134"/>
      </rPr>
      <t>疫情市场调查</t>
    </r>
  </si>
  <si>
    <r>
      <rPr>
        <sz val="11"/>
        <color theme="1"/>
        <rFont val="楷体"/>
        <charset val="134"/>
      </rPr>
      <t>靳正威</t>
    </r>
  </si>
  <si>
    <r>
      <rPr>
        <sz val="11"/>
        <color theme="1"/>
        <rFont val="楷体"/>
        <charset val="134"/>
      </rPr>
      <t>田市村防疫防控</t>
    </r>
  </si>
  <si>
    <r>
      <rPr>
        <sz val="11"/>
        <color theme="1"/>
        <rFont val="楷体"/>
        <charset val="134"/>
      </rPr>
      <t>王诗宇</t>
    </r>
  </si>
  <si>
    <r>
      <rPr>
        <sz val="11"/>
        <color theme="1"/>
        <rFont val="楷体"/>
        <charset val="134"/>
      </rPr>
      <t>疫情防控志愿服务</t>
    </r>
  </si>
  <si>
    <r>
      <rPr>
        <sz val="11"/>
        <color theme="1"/>
        <rFont val="楷体"/>
        <charset val="134"/>
      </rPr>
      <t>何跃跃</t>
    </r>
  </si>
  <si>
    <r>
      <rPr>
        <sz val="11"/>
        <color theme="1"/>
        <rFont val="楷体"/>
        <charset val="134"/>
      </rPr>
      <t>退沙疫情防控活动</t>
    </r>
  </si>
  <si>
    <r>
      <rPr>
        <sz val="11"/>
        <color theme="1"/>
        <rFont val="楷体"/>
        <charset val="134"/>
      </rPr>
      <t>姚</t>
    </r>
    <r>
      <rPr>
        <sz val="11"/>
        <color theme="1"/>
        <rFont val="Times New Roman"/>
        <charset val="134"/>
      </rPr>
      <t xml:space="preserve">  </t>
    </r>
    <r>
      <rPr>
        <sz val="11"/>
        <color theme="1"/>
        <rFont val="楷体"/>
        <charset val="134"/>
      </rPr>
      <t>欣</t>
    </r>
  </si>
  <si>
    <r>
      <rPr>
        <sz val="11"/>
        <color theme="1"/>
        <rFont val="楷体"/>
        <charset val="134"/>
      </rPr>
      <t>疫情防控演练活动</t>
    </r>
  </si>
  <si>
    <r>
      <rPr>
        <sz val="11"/>
        <color theme="1"/>
        <rFont val="楷体"/>
        <charset val="134"/>
      </rPr>
      <t>卢江月</t>
    </r>
  </si>
  <si>
    <r>
      <rPr>
        <sz val="11"/>
        <color theme="1"/>
        <rFont val="楷体"/>
        <charset val="134"/>
      </rPr>
      <t>甄晨冉</t>
    </r>
  </si>
  <si>
    <r>
      <rPr>
        <sz val="11"/>
        <color theme="1"/>
        <rFont val="楷体"/>
        <charset val="134"/>
      </rPr>
      <t>甘雨欣</t>
    </r>
  </si>
  <si>
    <r>
      <rPr>
        <sz val="11"/>
        <color theme="1"/>
        <rFont val="楷体"/>
        <charset val="134"/>
      </rPr>
      <t>疫路同行志愿活动</t>
    </r>
  </si>
  <si>
    <r>
      <rPr>
        <sz val="11"/>
        <color theme="1"/>
        <rFont val="楷体"/>
        <charset val="134"/>
      </rPr>
      <t>车</t>
    </r>
    <r>
      <rPr>
        <sz val="11"/>
        <color theme="1"/>
        <rFont val="Times New Roman"/>
        <charset val="134"/>
      </rPr>
      <t xml:space="preserve">  </t>
    </r>
    <r>
      <rPr>
        <sz val="11"/>
        <color theme="1"/>
        <rFont val="楷体"/>
        <charset val="134"/>
      </rPr>
      <t>娟</t>
    </r>
  </si>
  <si>
    <r>
      <rPr>
        <sz val="11"/>
        <color theme="1"/>
        <rFont val="楷体"/>
        <charset val="134"/>
      </rPr>
      <t>程</t>
    </r>
    <r>
      <rPr>
        <sz val="11"/>
        <color theme="1"/>
        <rFont val="Times New Roman"/>
        <charset val="134"/>
      </rPr>
      <t xml:space="preserve">  </t>
    </r>
    <r>
      <rPr>
        <sz val="11"/>
        <color theme="1"/>
        <rFont val="楷体"/>
        <charset val="134"/>
      </rPr>
      <t>泉</t>
    </r>
  </si>
  <si>
    <r>
      <rPr>
        <sz val="11"/>
        <color theme="1"/>
        <rFont val="楷体"/>
        <charset val="134"/>
      </rPr>
      <t>第六次线上知教活动</t>
    </r>
  </si>
  <si>
    <r>
      <rPr>
        <sz val="11"/>
        <color theme="1"/>
        <rFont val="楷体"/>
        <charset val="134"/>
      </rPr>
      <t>闫暄杭</t>
    </r>
  </si>
  <si>
    <r>
      <rPr>
        <sz val="11"/>
        <color theme="1"/>
        <rFont val="楷体"/>
        <charset val="134"/>
      </rPr>
      <t>上党区区医院疫情防控</t>
    </r>
  </si>
  <si>
    <r>
      <rPr>
        <sz val="11"/>
        <color theme="1"/>
        <rFont val="楷体"/>
        <charset val="134"/>
      </rPr>
      <t>石晓倩</t>
    </r>
  </si>
  <si>
    <r>
      <rPr>
        <sz val="11"/>
        <color theme="1"/>
        <rFont val="楷体"/>
        <charset val="134"/>
      </rPr>
      <t>山西大学刷树志愿活动</t>
    </r>
  </si>
  <si>
    <r>
      <rPr>
        <sz val="11"/>
        <color theme="1"/>
        <rFont val="楷体"/>
        <charset val="134"/>
      </rPr>
      <t>石孙涛</t>
    </r>
  </si>
  <si>
    <r>
      <rPr>
        <sz val="11"/>
        <color theme="1"/>
        <rFont val="Times New Roman"/>
        <charset val="134"/>
      </rPr>
      <t>2020</t>
    </r>
    <r>
      <rPr>
        <sz val="11"/>
        <color theme="1"/>
        <rFont val="楷体"/>
        <charset val="134"/>
      </rPr>
      <t>秋季校园迎新服务</t>
    </r>
  </si>
  <si>
    <r>
      <rPr>
        <sz val="11"/>
        <color theme="1"/>
        <rFont val="楷体"/>
        <charset val="134"/>
      </rPr>
      <t>李艳歌</t>
    </r>
  </si>
  <si>
    <r>
      <rPr>
        <sz val="11"/>
        <color theme="1"/>
        <rFont val="楷体"/>
        <charset val="134"/>
      </rPr>
      <t>陈嘉乐</t>
    </r>
  </si>
  <si>
    <r>
      <rPr>
        <sz val="11"/>
        <color theme="1"/>
        <rFont val="楷体"/>
        <charset val="134"/>
      </rPr>
      <t>令德餐厅防疫志愿服务活动</t>
    </r>
  </si>
  <si>
    <r>
      <rPr>
        <sz val="11"/>
        <color theme="1"/>
        <rFont val="楷体"/>
        <charset val="134"/>
      </rPr>
      <t>崔</t>
    </r>
    <r>
      <rPr>
        <sz val="11"/>
        <color theme="1"/>
        <rFont val="Times New Roman"/>
        <charset val="134"/>
      </rPr>
      <t xml:space="preserve">  </t>
    </r>
    <r>
      <rPr>
        <sz val="11"/>
        <color theme="1"/>
        <rFont val="楷体"/>
        <charset val="134"/>
      </rPr>
      <t>静</t>
    </r>
  </si>
  <si>
    <r>
      <rPr>
        <sz val="11"/>
        <color theme="1"/>
        <rFont val="楷体"/>
        <charset val="134"/>
      </rPr>
      <t>郜毅帆</t>
    </r>
  </si>
  <si>
    <r>
      <rPr>
        <sz val="11"/>
        <color theme="1"/>
        <rFont val="楷体"/>
        <charset val="134"/>
      </rPr>
      <t>疫情防控志愿服务</t>
    </r>
    <r>
      <rPr>
        <sz val="11"/>
        <color theme="1"/>
        <rFont val="Times New Roman"/>
        <charset val="134"/>
      </rPr>
      <t>+</t>
    </r>
    <r>
      <rPr>
        <sz val="11"/>
        <color theme="1"/>
        <rFont val="楷体"/>
        <charset val="134"/>
      </rPr>
      <t>餐厅志愿</t>
    </r>
  </si>
  <si>
    <r>
      <rPr>
        <sz val="11"/>
        <color theme="1"/>
        <rFont val="楷体"/>
        <charset val="134"/>
      </rPr>
      <t>常瑞雪</t>
    </r>
  </si>
  <si>
    <r>
      <rPr>
        <sz val="11"/>
        <color theme="1"/>
        <rFont val="楷体"/>
        <charset val="134"/>
      </rPr>
      <t>长子县慈林镇南郜村疫情防控</t>
    </r>
  </si>
  <si>
    <r>
      <rPr>
        <sz val="11"/>
        <color theme="1"/>
        <rFont val="楷体"/>
        <charset val="134"/>
      </rPr>
      <t>万</t>
    </r>
    <r>
      <rPr>
        <sz val="11"/>
        <color theme="1"/>
        <rFont val="Times New Roman"/>
        <charset val="134"/>
      </rPr>
      <t xml:space="preserve">  </t>
    </r>
    <r>
      <rPr>
        <sz val="11"/>
        <color theme="1"/>
        <rFont val="楷体"/>
        <charset val="134"/>
      </rPr>
      <t>静</t>
    </r>
  </si>
  <si>
    <r>
      <rPr>
        <sz val="11"/>
        <color theme="1"/>
        <rFont val="Times New Roman"/>
        <charset val="134"/>
      </rPr>
      <t>“</t>
    </r>
    <r>
      <rPr>
        <sz val="11"/>
        <color theme="1"/>
        <rFont val="楷体"/>
        <charset val="134"/>
      </rPr>
      <t>爱满柠都</t>
    </r>
    <r>
      <rPr>
        <sz val="11"/>
        <color theme="1"/>
        <rFont val="Times New Roman"/>
        <charset val="134"/>
      </rPr>
      <t>”</t>
    </r>
    <r>
      <rPr>
        <sz val="11"/>
        <color theme="1"/>
        <rFont val="楷体"/>
        <charset val="134"/>
      </rPr>
      <t>疫情防控志愿服务</t>
    </r>
  </si>
  <si>
    <r>
      <rPr>
        <sz val="11"/>
        <color theme="1"/>
        <rFont val="楷体"/>
        <charset val="134"/>
      </rPr>
      <t>白建业</t>
    </r>
  </si>
  <si>
    <r>
      <rPr>
        <sz val="11"/>
        <color theme="1"/>
        <rFont val="Times New Roman"/>
        <charset val="134"/>
      </rPr>
      <t>“</t>
    </r>
    <r>
      <rPr>
        <sz val="11"/>
        <color theme="1"/>
        <rFont val="楷体"/>
        <charset val="134"/>
      </rPr>
      <t>两清两美</t>
    </r>
    <r>
      <rPr>
        <sz val="11"/>
        <color theme="1"/>
        <rFont val="Times New Roman"/>
        <charset val="134"/>
      </rPr>
      <t>”</t>
    </r>
    <r>
      <rPr>
        <sz val="11"/>
        <color theme="1"/>
        <rFont val="楷体"/>
        <charset val="134"/>
      </rPr>
      <t>城市美化志愿活动</t>
    </r>
  </si>
  <si>
    <r>
      <rPr>
        <sz val="11"/>
        <color theme="1"/>
        <rFont val="楷体"/>
        <charset val="134"/>
      </rPr>
      <t>张毅洁</t>
    </r>
  </si>
  <si>
    <r>
      <rPr>
        <sz val="11"/>
        <color theme="1"/>
        <rFont val="楷体"/>
        <charset val="134"/>
      </rPr>
      <t>承第一时间志愿活动协会记录时长</t>
    </r>
  </si>
  <si>
    <r>
      <rPr>
        <sz val="11"/>
        <color theme="1"/>
        <rFont val="楷体"/>
        <charset val="134"/>
      </rPr>
      <t>刘星立</t>
    </r>
  </si>
  <si>
    <r>
      <rPr>
        <sz val="11"/>
        <color theme="1"/>
        <rFont val="楷体"/>
        <charset val="134"/>
      </rPr>
      <t>创城活动，餐厅防疫，善行</t>
    </r>
    <r>
      <rPr>
        <sz val="11"/>
        <color theme="1"/>
        <rFont val="Times New Roman"/>
        <charset val="134"/>
      </rPr>
      <t>100</t>
    </r>
  </si>
  <si>
    <r>
      <rPr>
        <sz val="11"/>
        <color theme="1"/>
        <rFont val="楷体"/>
        <charset val="134"/>
      </rPr>
      <t>刘</t>
    </r>
    <r>
      <rPr>
        <sz val="11"/>
        <color theme="1"/>
        <rFont val="Times New Roman"/>
        <charset val="134"/>
      </rPr>
      <t xml:space="preserve">  </t>
    </r>
    <r>
      <rPr>
        <sz val="11"/>
        <color theme="1"/>
        <rFont val="楷体"/>
        <charset val="134"/>
      </rPr>
      <t>璐</t>
    </r>
  </si>
  <si>
    <r>
      <rPr>
        <sz val="11"/>
        <color theme="1"/>
        <rFont val="楷体"/>
        <charset val="134"/>
      </rPr>
      <t>光盘行动餐厅活动</t>
    </r>
    <r>
      <rPr>
        <sz val="11"/>
        <color theme="1"/>
        <rFont val="Times New Roman"/>
        <charset val="134"/>
      </rPr>
      <t>,</t>
    </r>
    <r>
      <rPr>
        <sz val="11"/>
        <color theme="1"/>
        <rFont val="楷体"/>
        <charset val="134"/>
      </rPr>
      <t>学代会西门引导</t>
    </r>
  </si>
  <si>
    <r>
      <rPr>
        <sz val="11"/>
        <color theme="1"/>
        <rFont val="楷体"/>
        <charset val="134"/>
      </rPr>
      <t>弓汉成</t>
    </r>
  </si>
  <si>
    <r>
      <rPr>
        <sz val="11"/>
        <color theme="1"/>
        <rFont val="楷体"/>
        <charset val="134"/>
      </rPr>
      <t>专家院士山西行志愿活动，艺考志愿活动</t>
    </r>
  </si>
  <si>
    <r>
      <rPr>
        <sz val="11"/>
        <color theme="1"/>
        <rFont val="楷体"/>
        <charset val="134"/>
      </rPr>
      <t>袁文涛</t>
    </r>
  </si>
  <si>
    <r>
      <rPr>
        <sz val="11"/>
        <color theme="1"/>
        <rFont val="楷体"/>
        <charset val="134"/>
      </rPr>
      <t>疫苗信息录入志愿</t>
    </r>
    <r>
      <rPr>
        <sz val="11"/>
        <color theme="1"/>
        <rFont val="Times New Roman"/>
        <charset val="134"/>
      </rPr>
      <t>+</t>
    </r>
    <r>
      <rPr>
        <sz val="11"/>
        <color theme="1"/>
        <rFont val="楷体"/>
        <charset val="134"/>
      </rPr>
      <t>防汛志愿</t>
    </r>
    <r>
      <rPr>
        <sz val="11"/>
        <color theme="1"/>
        <rFont val="Times New Roman"/>
        <charset val="134"/>
      </rPr>
      <t>+</t>
    </r>
    <r>
      <rPr>
        <sz val="11"/>
        <color theme="1"/>
        <rFont val="楷体"/>
        <charset val="134"/>
      </rPr>
      <t>疫情防控</t>
    </r>
  </si>
  <si>
    <r>
      <rPr>
        <sz val="11"/>
        <color theme="1"/>
        <rFont val="楷体"/>
        <charset val="134"/>
      </rPr>
      <t>宋艺颖</t>
    </r>
  </si>
  <si>
    <r>
      <rPr>
        <sz val="11"/>
        <color theme="1"/>
        <rFont val="Times New Roman"/>
        <charset val="134"/>
      </rPr>
      <t>“</t>
    </r>
    <r>
      <rPr>
        <sz val="11"/>
        <color theme="1"/>
        <rFont val="楷体"/>
        <charset val="134"/>
      </rPr>
      <t>青鸟计划</t>
    </r>
    <r>
      <rPr>
        <sz val="11"/>
        <color theme="1"/>
        <rFont val="Times New Roman"/>
        <charset val="134"/>
      </rPr>
      <t>”</t>
    </r>
    <r>
      <rPr>
        <sz val="11"/>
        <color theme="1"/>
        <rFont val="楷体"/>
        <charset val="134"/>
      </rPr>
      <t>成武籍大学生寒假志愿服务活动</t>
    </r>
  </si>
  <si>
    <r>
      <rPr>
        <sz val="11"/>
        <color theme="1"/>
        <rFont val="楷体"/>
        <charset val="134"/>
      </rPr>
      <t>于正林</t>
    </r>
  </si>
  <si>
    <r>
      <rPr>
        <sz val="11"/>
        <color theme="1"/>
        <rFont val="楷体"/>
        <charset val="134"/>
      </rPr>
      <t>现有实际居住人口摸底调查登记</t>
    </r>
    <r>
      <rPr>
        <sz val="11"/>
        <color theme="1"/>
        <rFont val="Times New Roman"/>
        <charset val="134"/>
      </rPr>
      <t>+</t>
    </r>
    <r>
      <rPr>
        <sz val="11"/>
        <color theme="1"/>
        <rFont val="楷体"/>
        <charset val="134"/>
      </rPr>
      <t>餐厅疫情防控</t>
    </r>
  </si>
  <si>
    <r>
      <rPr>
        <sz val="11"/>
        <color theme="1"/>
        <rFont val="楷体"/>
        <charset val="134"/>
      </rPr>
      <t>张滢月</t>
    </r>
  </si>
  <si>
    <r>
      <rPr>
        <sz val="11"/>
        <color theme="1"/>
        <rFont val="楷体"/>
        <charset val="134"/>
      </rPr>
      <t>令德餐厅防疫志愿服务活动</t>
    </r>
    <r>
      <rPr>
        <sz val="11"/>
        <color theme="1"/>
        <rFont val="Times New Roman"/>
        <charset val="134"/>
      </rPr>
      <t xml:space="preserve"> </t>
    </r>
    <r>
      <rPr>
        <sz val="11"/>
        <color theme="1"/>
        <rFont val="楷体"/>
        <charset val="134"/>
      </rPr>
      <t>防艾全体志愿活动大会</t>
    </r>
    <r>
      <rPr>
        <sz val="11"/>
        <color theme="1"/>
        <rFont val="Times New Roman"/>
        <charset val="134"/>
      </rPr>
      <t xml:space="preserve"> </t>
    </r>
  </si>
  <si>
    <r>
      <rPr>
        <sz val="11"/>
        <color theme="1"/>
        <rFont val="楷体"/>
        <charset val="134"/>
      </rPr>
      <t>杨</t>
    </r>
    <r>
      <rPr>
        <sz val="11"/>
        <color theme="1"/>
        <rFont val="Times New Roman"/>
        <charset val="134"/>
      </rPr>
      <t xml:space="preserve">  </t>
    </r>
    <r>
      <rPr>
        <sz val="11"/>
        <color theme="1"/>
        <rFont val="楷体"/>
        <charset val="134"/>
      </rPr>
      <t>洁</t>
    </r>
  </si>
  <si>
    <r>
      <rPr>
        <sz val="11"/>
        <color theme="1"/>
        <rFont val="Times New Roman"/>
        <charset val="134"/>
      </rPr>
      <t>2021</t>
    </r>
    <r>
      <rPr>
        <sz val="11"/>
        <color theme="1"/>
        <rFont val="楷体"/>
        <charset val="134"/>
      </rPr>
      <t>路口执勤志愿活动</t>
    </r>
    <r>
      <rPr>
        <sz val="11"/>
        <color theme="1"/>
        <rFont val="Times New Roman"/>
        <charset val="134"/>
      </rPr>
      <t>/</t>
    </r>
    <r>
      <rPr>
        <sz val="11"/>
        <color theme="1"/>
        <rFont val="楷体"/>
        <charset val="134"/>
      </rPr>
      <t>寒假疫情期间社区志愿活动</t>
    </r>
  </si>
  <si>
    <r>
      <rPr>
        <sz val="11"/>
        <color theme="1"/>
        <rFont val="楷体"/>
        <charset val="134"/>
      </rPr>
      <t>李月恒</t>
    </r>
  </si>
  <si>
    <r>
      <rPr>
        <sz val="11"/>
        <color theme="1"/>
        <rFont val="楷体"/>
        <charset val="134"/>
      </rPr>
      <t>北家属院</t>
    </r>
    <r>
      <rPr>
        <sz val="11"/>
        <color theme="1"/>
        <rFont val="Times New Roman"/>
        <charset val="134"/>
      </rPr>
      <t>/</t>
    </r>
    <r>
      <rPr>
        <sz val="11"/>
        <color theme="1"/>
        <rFont val="楷体"/>
        <charset val="134"/>
      </rPr>
      <t>协助组织发放物资</t>
    </r>
    <r>
      <rPr>
        <sz val="11"/>
        <color theme="1"/>
        <rFont val="Times New Roman"/>
        <charset val="134"/>
      </rPr>
      <t>/</t>
    </r>
    <r>
      <rPr>
        <sz val="11"/>
        <color theme="1"/>
        <rFont val="楷体"/>
        <charset val="134"/>
      </rPr>
      <t>秋季餐厅防疫</t>
    </r>
    <r>
      <rPr>
        <sz val="11"/>
        <color theme="1"/>
        <rFont val="Times New Roman"/>
        <charset val="134"/>
      </rPr>
      <t>/</t>
    </r>
    <r>
      <rPr>
        <sz val="11"/>
        <color theme="1"/>
        <rFont val="楷体"/>
        <charset val="134"/>
      </rPr>
      <t>光盘行动</t>
    </r>
  </si>
  <si>
    <r>
      <rPr>
        <sz val="11"/>
        <color theme="1"/>
        <rFont val="楷体"/>
        <charset val="134"/>
      </rPr>
      <t>蒋</t>
    </r>
    <r>
      <rPr>
        <sz val="11"/>
        <color theme="1"/>
        <rFont val="Times New Roman"/>
        <charset val="134"/>
      </rPr>
      <t xml:space="preserve">  </t>
    </r>
    <r>
      <rPr>
        <sz val="11"/>
        <color theme="1"/>
        <rFont val="楷体"/>
        <charset val="134"/>
      </rPr>
      <t>悦</t>
    </r>
  </si>
  <si>
    <r>
      <rPr>
        <sz val="11"/>
        <color theme="1"/>
        <rFont val="Times New Roman"/>
        <charset val="134"/>
      </rPr>
      <t>2020</t>
    </r>
    <r>
      <rPr>
        <sz val="11"/>
        <color theme="1"/>
        <rFont val="楷体"/>
        <charset val="134"/>
      </rPr>
      <t>疫情防控餐厅志愿活动</t>
    </r>
    <r>
      <rPr>
        <sz val="11"/>
        <color theme="1"/>
        <rFont val="Times New Roman"/>
        <charset val="134"/>
      </rPr>
      <t>+2021</t>
    </r>
    <r>
      <rPr>
        <sz val="11"/>
        <color theme="1"/>
        <rFont val="楷体"/>
        <charset val="134"/>
      </rPr>
      <t>路口执勤志愿活动</t>
    </r>
  </si>
  <si>
    <r>
      <rPr>
        <sz val="11"/>
        <color theme="1"/>
        <rFont val="楷体"/>
        <charset val="134"/>
      </rPr>
      <t>田文雪</t>
    </r>
  </si>
  <si>
    <r>
      <rPr>
        <sz val="11"/>
        <color theme="1"/>
        <rFont val="楷体"/>
        <charset val="134"/>
      </rPr>
      <t>山西大学刷树志愿活动</t>
    </r>
    <r>
      <rPr>
        <sz val="11"/>
        <color theme="1"/>
        <rFont val="Times New Roman"/>
        <charset val="134"/>
      </rPr>
      <t>/</t>
    </r>
    <r>
      <rPr>
        <sz val="11"/>
        <color theme="1"/>
        <rFont val="楷体"/>
        <charset val="134"/>
      </rPr>
      <t>山西大学</t>
    </r>
    <r>
      <rPr>
        <sz val="11"/>
        <color theme="1"/>
        <rFont val="Times New Roman"/>
        <charset val="134"/>
      </rPr>
      <t>“</t>
    </r>
    <r>
      <rPr>
        <sz val="11"/>
        <color theme="1"/>
        <rFont val="楷体"/>
        <charset val="134"/>
      </rPr>
      <t>迎接二青会</t>
    </r>
    <r>
      <rPr>
        <sz val="11"/>
        <color theme="1"/>
        <rFont val="Times New Roman"/>
        <charset val="134"/>
      </rPr>
      <t>"</t>
    </r>
    <r>
      <rPr>
        <sz val="11"/>
        <color theme="1"/>
        <rFont val="楷体"/>
        <charset val="134"/>
      </rPr>
      <t>公交站宣传活动</t>
    </r>
  </si>
  <si>
    <r>
      <rPr>
        <sz val="11"/>
        <color theme="1"/>
        <rFont val="楷体"/>
        <charset val="134"/>
      </rPr>
      <t>武</t>
    </r>
    <r>
      <rPr>
        <sz val="11"/>
        <color theme="1"/>
        <rFont val="Times New Roman"/>
        <charset val="134"/>
      </rPr>
      <t xml:space="preserve">  </t>
    </r>
    <r>
      <rPr>
        <sz val="11"/>
        <color theme="1"/>
        <rFont val="楷体"/>
        <charset val="134"/>
      </rPr>
      <t>婧</t>
    </r>
  </si>
  <si>
    <r>
      <rPr>
        <sz val="11"/>
        <color theme="1"/>
        <rFont val="楷体"/>
        <charset val="134"/>
      </rPr>
      <t>令德餐厅防疫志愿服务活动</t>
    </r>
    <r>
      <rPr>
        <sz val="11"/>
        <color theme="1"/>
        <rFont val="Times New Roman"/>
        <charset val="134"/>
      </rPr>
      <t xml:space="preserve"> </t>
    </r>
    <r>
      <rPr>
        <sz val="11"/>
        <color theme="1"/>
        <rFont val="楷体"/>
        <charset val="134"/>
      </rPr>
      <t>游泳比赛证书书写</t>
    </r>
    <r>
      <rPr>
        <sz val="11"/>
        <color theme="1"/>
        <rFont val="Times New Roman"/>
        <charset val="134"/>
      </rPr>
      <t xml:space="preserve"> </t>
    </r>
    <r>
      <rPr>
        <sz val="11"/>
        <color theme="1"/>
        <rFont val="楷体"/>
        <charset val="134"/>
      </rPr>
      <t>西门学代会引导</t>
    </r>
  </si>
  <si>
    <r>
      <rPr>
        <sz val="11"/>
        <color theme="1"/>
        <rFont val="楷体"/>
        <charset val="134"/>
      </rPr>
      <t>段元媛</t>
    </r>
  </si>
  <si>
    <r>
      <rPr>
        <sz val="11"/>
        <color theme="1"/>
        <rFont val="楷体"/>
        <charset val="134"/>
      </rPr>
      <t>白</t>
    </r>
    <r>
      <rPr>
        <sz val="11"/>
        <color theme="1"/>
        <rFont val="Times New Roman"/>
        <charset val="134"/>
      </rPr>
      <t xml:space="preserve">  </t>
    </r>
    <r>
      <rPr>
        <sz val="11"/>
        <color theme="1"/>
        <rFont val="楷体"/>
        <charset val="134"/>
      </rPr>
      <t>云</t>
    </r>
  </si>
  <si>
    <r>
      <rPr>
        <sz val="11"/>
        <color theme="1"/>
        <rFont val="楷体"/>
        <charset val="134"/>
      </rPr>
      <t>疫情防控志愿活动</t>
    </r>
    <r>
      <rPr>
        <sz val="11"/>
        <color theme="1"/>
        <rFont val="Times New Roman"/>
        <charset val="134"/>
      </rPr>
      <t>+</t>
    </r>
    <r>
      <rPr>
        <sz val="11"/>
        <color theme="1"/>
        <rFont val="楷体"/>
        <charset val="134"/>
      </rPr>
      <t>美化校园</t>
    </r>
    <r>
      <rPr>
        <sz val="11"/>
        <color theme="1"/>
        <rFont val="Times New Roman"/>
        <charset val="134"/>
      </rPr>
      <t>+</t>
    </r>
    <r>
      <rPr>
        <sz val="11"/>
        <color theme="1"/>
        <rFont val="楷体"/>
        <charset val="134"/>
      </rPr>
      <t>善行一百</t>
    </r>
    <r>
      <rPr>
        <sz val="11"/>
        <color theme="1"/>
        <rFont val="Times New Roman"/>
        <charset val="134"/>
      </rPr>
      <t>+</t>
    </r>
    <r>
      <rPr>
        <sz val="11"/>
        <color theme="1"/>
        <rFont val="楷体"/>
        <charset val="134"/>
      </rPr>
      <t>路口执勤</t>
    </r>
    <r>
      <rPr>
        <sz val="11"/>
        <color theme="1"/>
        <rFont val="Times New Roman"/>
        <charset val="134"/>
      </rPr>
      <t>+</t>
    </r>
    <r>
      <rPr>
        <sz val="11"/>
        <color theme="1"/>
        <rFont val="楷体"/>
        <charset val="134"/>
      </rPr>
      <t>餐厅志愿活动</t>
    </r>
  </si>
  <si>
    <r>
      <rPr>
        <sz val="11"/>
        <color theme="1"/>
        <rFont val="楷体"/>
        <charset val="134"/>
      </rPr>
      <t>房建文</t>
    </r>
  </si>
  <si>
    <r>
      <rPr>
        <sz val="11"/>
        <color theme="1"/>
        <rFont val="楷体"/>
        <charset val="134"/>
      </rPr>
      <t>协助组织发放物资</t>
    </r>
    <r>
      <rPr>
        <sz val="11"/>
        <color theme="1"/>
        <rFont val="Times New Roman"/>
        <charset val="134"/>
      </rPr>
      <t>/</t>
    </r>
    <r>
      <rPr>
        <sz val="11"/>
        <color theme="1"/>
        <rFont val="楷体"/>
        <charset val="134"/>
      </rPr>
      <t>北家属院</t>
    </r>
    <r>
      <rPr>
        <sz val="11"/>
        <color theme="1"/>
        <rFont val="Times New Roman"/>
        <charset val="134"/>
      </rPr>
      <t>/</t>
    </r>
    <r>
      <rPr>
        <sz val="11"/>
        <color theme="1"/>
        <rFont val="楷体"/>
        <charset val="134"/>
      </rPr>
      <t>文明校园</t>
    </r>
    <r>
      <rPr>
        <sz val="11"/>
        <color theme="1"/>
        <rFont val="Times New Roman"/>
        <charset val="134"/>
      </rPr>
      <t>/</t>
    </r>
    <r>
      <rPr>
        <sz val="11"/>
        <color theme="1"/>
        <rFont val="楷体"/>
        <charset val="134"/>
      </rPr>
      <t>学代会引导</t>
    </r>
    <r>
      <rPr>
        <sz val="11"/>
        <color theme="1"/>
        <rFont val="Times New Roman"/>
        <charset val="134"/>
      </rPr>
      <t>/</t>
    </r>
    <r>
      <rPr>
        <sz val="11"/>
        <color theme="1"/>
        <rFont val="楷体"/>
        <charset val="134"/>
      </rPr>
      <t>秋季餐厅防疫</t>
    </r>
    <r>
      <rPr>
        <sz val="11"/>
        <color theme="1"/>
        <rFont val="Times New Roman"/>
        <charset val="134"/>
      </rPr>
      <t>/</t>
    </r>
    <r>
      <rPr>
        <sz val="11"/>
        <color theme="1"/>
        <rFont val="楷体"/>
        <charset val="134"/>
      </rPr>
      <t>光盘行动</t>
    </r>
  </si>
  <si>
    <r>
      <rPr>
        <sz val="11"/>
        <color theme="1"/>
        <rFont val="楷体"/>
        <charset val="134"/>
      </rPr>
      <t>李宇轩</t>
    </r>
  </si>
  <si>
    <r>
      <rPr>
        <sz val="11"/>
        <color theme="1"/>
        <rFont val="楷体"/>
        <charset val="134"/>
      </rPr>
      <t>西安市爱心扶贫疫情防控</t>
    </r>
    <r>
      <rPr>
        <sz val="11"/>
        <color theme="1"/>
        <rFont val="Times New Roman"/>
        <charset val="134"/>
      </rPr>
      <t>/</t>
    </r>
    <r>
      <rPr>
        <sz val="11"/>
        <color theme="1"/>
        <rFont val="楷体"/>
        <charset val="134"/>
      </rPr>
      <t>文明美化校园</t>
    </r>
    <r>
      <rPr>
        <sz val="11"/>
        <color theme="1"/>
        <rFont val="Times New Roman"/>
        <charset val="134"/>
      </rPr>
      <t>/</t>
    </r>
    <r>
      <rPr>
        <sz val="11"/>
        <color theme="1"/>
        <rFont val="楷体"/>
        <charset val="134"/>
      </rPr>
      <t>晋图志愿</t>
    </r>
    <r>
      <rPr>
        <sz val="11"/>
        <color theme="1"/>
        <rFont val="Times New Roman"/>
        <charset val="134"/>
      </rPr>
      <t>/</t>
    </r>
    <r>
      <rPr>
        <sz val="11"/>
        <color theme="1"/>
        <rFont val="楷体"/>
        <charset val="134"/>
      </rPr>
      <t>线上助农</t>
    </r>
    <r>
      <rPr>
        <sz val="11"/>
        <color theme="1"/>
        <rFont val="Times New Roman"/>
        <charset val="134"/>
      </rPr>
      <t>/</t>
    </r>
    <r>
      <rPr>
        <sz val="11"/>
        <color theme="1"/>
        <rFont val="楷体"/>
        <charset val="134"/>
      </rPr>
      <t>校园防疫志愿活动</t>
    </r>
  </si>
  <si>
    <t>生命科学学院志愿服务时长认定汇总表</t>
  </si>
  <si>
    <r>
      <rPr>
        <sz val="11"/>
        <color rgb="FF000000"/>
        <rFont val="楷体"/>
        <charset val="134"/>
      </rPr>
      <t>李凯睿</t>
    </r>
  </si>
  <si>
    <r>
      <rPr>
        <sz val="11"/>
        <color rgb="FF000000"/>
        <rFont val="楷体"/>
        <charset val="134"/>
      </rPr>
      <t>刘佳雪</t>
    </r>
  </si>
  <si>
    <r>
      <rPr>
        <sz val="11"/>
        <color rgb="FF000000"/>
        <rFont val="楷体"/>
        <charset val="134"/>
      </rPr>
      <t>吴甜甜</t>
    </r>
  </si>
  <si>
    <r>
      <rPr>
        <sz val="11"/>
        <color rgb="FF000000"/>
        <rFont val="楷体"/>
        <charset val="134"/>
      </rPr>
      <t>张志鹏</t>
    </r>
  </si>
  <si>
    <r>
      <rPr>
        <sz val="11"/>
        <color rgb="FF000000"/>
        <rFont val="楷体"/>
        <charset val="134"/>
      </rPr>
      <t>廖美来</t>
    </r>
  </si>
  <si>
    <r>
      <rPr>
        <sz val="11"/>
        <color rgb="FF000000"/>
        <rFont val="楷体"/>
        <charset val="134"/>
      </rPr>
      <t>曾</t>
    </r>
    <r>
      <rPr>
        <sz val="11"/>
        <color rgb="FF000000"/>
        <rFont val="Times New Roman"/>
        <charset val="134"/>
      </rPr>
      <t xml:space="preserve">   </t>
    </r>
    <r>
      <rPr>
        <sz val="11"/>
        <color rgb="FF000000"/>
        <rFont val="楷体"/>
        <charset val="134"/>
      </rPr>
      <t>波</t>
    </r>
  </si>
  <si>
    <r>
      <rPr>
        <sz val="11"/>
        <color rgb="FF000000"/>
        <rFont val="楷体"/>
        <charset val="134"/>
      </rPr>
      <t>防艾活动</t>
    </r>
  </si>
  <si>
    <r>
      <rPr>
        <sz val="11"/>
        <color rgb="FF000000"/>
        <rFont val="楷体"/>
        <charset val="134"/>
      </rPr>
      <t>程</t>
    </r>
    <r>
      <rPr>
        <sz val="11"/>
        <color rgb="FF000000"/>
        <rFont val="Times New Roman"/>
        <charset val="134"/>
      </rPr>
      <t xml:space="preserve">   </t>
    </r>
    <r>
      <rPr>
        <sz val="11"/>
        <color rgb="FF000000"/>
        <rFont val="楷体"/>
        <charset val="134"/>
      </rPr>
      <t>胜</t>
    </r>
  </si>
  <si>
    <r>
      <rPr>
        <sz val="11"/>
        <color rgb="FF000000"/>
        <rFont val="楷体"/>
        <charset val="134"/>
      </rPr>
      <t>防艾志愿</t>
    </r>
  </si>
  <si>
    <r>
      <rPr>
        <sz val="11"/>
        <color rgb="FF000000"/>
        <rFont val="楷体"/>
        <charset val="134"/>
      </rPr>
      <t>郭毅超</t>
    </r>
  </si>
  <si>
    <r>
      <rPr>
        <sz val="11"/>
        <color rgb="FF000000"/>
        <rFont val="楷体"/>
        <charset val="134"/>
      </rPr>
      <t>社区防疫</t>
    </r>
  </si>
  <si>
    <r>
      <rPr>
        <sz val="11"/>
        <color rgb="FF000000"/>
        <rFont val="楷体"/>
        <charset val="134"/>
      </rPr>
      <t>廖雨欣</t>
    </r>
  </si>
  <si>
    <r>
      <rPr>
        <sz val="11"/>
        <color rgb="FF000000"/>
        <rFont val="楷体"/>
        <charset val="134"/>
      </rPr>
      <t>王世彤</t>
    </r>
  </si>
  <si>
    <r>
      <rPr>
        <sz val="11"/>
        <color rgb="FF000000"/>
        <rFont val="楷体"/>
        <charset val="134"/>
      </rPr>
      <t>王珍灵</t>
    </r>
  </si>
  <si>
    <r>
      <rPr>
        <sz val="11"/>
        <color rgb="FF000000"/>
        <rFont val="楷体"/>
        <charset val="134"/>
      </rPr>
      <t>防艾宣传</t>
    </r>
  </si>
  <si>
    <r>
      <rPr>
        <sz val="11"/>
        <color rgb="FF000000"/>
        <rFont val="楷体"/>
        <charset val="134"/>
      </rPr>
      <t>邢瑞敏</t>
    </r>
  </si>
  <si>
    <r>
      <rPr>
        <sz val="11"/>
        <color rgb="FF000000"/>
        <rFont val="楷体"/>
        <charset val="134"/>
      </rPr>
      <t>防艾骑行</t>
    </r>
  </si>
  <si>
    <r>
      <rPr>
        <sz val="11"/>
        <color rgb="FF000000"/>
        <rFont val="楷体"/>
        <charset val="134"/>
      </rPr>
      <t>张根洋</t>
    </r>
  </si>
  <si>
    <r>
      <rPr>
        <sz val="11"/>
        <color theme="1"/>
        <rFont val="楷体"/>
        <charset val="134"/>
      </rPr>
      <t>宋清源</t>
    </r>
  </si>
  <si>
    <t>202023103003</t>
  </si>
  <si>
    <r>
      <rPr>
        <sz val="11"/>
        <color rgb="FF000000"/>
        <rFont val="楷体"/>
        <charset val="134"/>
      </rPr>
      <t>黄</t>
    </r>
    <r>
      <rPr>
        <sz val="11"/>
        <color rgb="FF000000"/>
        <rFont val="Times New Roman"/>
        <charset val="134"/>
      </rPr>
      <t xml:space="preserve">   </t>
    </r>
    <r>
      <rPr>
        <sz val="11"/>
        <color rgb="FF000000"/>
        <rFont val="楷体"/>
        <charset val="134"/>
      </rPr>
      <t>雪</t>
    </r>
  </si>
  <si>
    <r>
      <rPr>
        <sz val="11"/>
        <color rgb="FF000000"/>
        <rFont val="楷体"/>
        <charset val="134"/>
      </rPr>
      <t>孟</t>
    </r>
    <r>
      <rPr>
        <sz val="11"/>
        <color rgb="FF000000"/>
        <rFont val="Times New Roman"/>
        <charset val="134"/>
      </rPr>
      <t xml:space="preserve">   </t>
    </r>
    <r>
      <rPr>
        <sz val="11"/>
        <color rgb="FF000000"/>
        <rFont val="楷体"/>
        <charset val="134"/>
      </rPr>
      <t>情</t>
    </r>
  </si>
  <si>
    <r>
      <rPr>
        <sz val="11"/>
        <color rgb="FF000000"/>
        <rFont val="楷体"/>
        <charset val="134"/>
      </rPr>
      <t>翁晨露</t>
    </r>
  </si>
  <si>
    <r>
      <rPr>
        <sz val="11"/>
        <color rgb="FF000000"/>
        <rFont val="楷体"/>
        <charset val="134"/>
      </rPr>
      <t>张志坚</t>
    </r>
  </si>
  <si>
    <r>
      <rPr>
        <sz val="11"/>
        <color rgb="FF000000"/>
        <rFont val="楷体"/>
        <charset val="134"/>
      </rPr>
      <t>董翰辉</t>
    </r>
  </si>
  <si>
    <r>
      <t>2019</t>
    </r>
    <r>
      <rPr>
        <sz val="11"/>
        <color rgb="FF000000"/>
        <rFont val="楷体"/>
        <charset val="134"/>
      </rPr>
      <t>防艾</t>
    </r>
  </si>
  <si>
    <r>
      <rPr>
        <sz val="11"/>
        <color rgb="FF000000"/>
        <rFont val="楷体"/>
        <charset val="134"/>
      </rPr>
      <t>郭洪西</t>
    </r>
  </si>
  <si>
    <r>
      <rPr>
        <sz val="11"/>
        <color rgb="FF000000"/>
        <rFont val="楷体"/>
        <charset val="134"/>
      </rPr>
      <t>防艾宣传大会</t>
    </r>
  </si>
  <si>
    <r>
      <rPr>
        <sz val="11"/>
        <color rgb="FF000000"/>
        <rFont val="楷体"/>
        <charset val="134"/>
      </rPr>
      <t>贾先春</t>
    </r>
  </si>
  <si>
    <r>
      <rPr>
        <sz val="11"/>
        <color rgb="FF000000"/>
        <rFont val="楷体"/>
        <charset val="134"/>
      </rPr>
      <t>邱</t>
    </r>
    <r>
      <rPr>
        <sz val="11"/>
        <color rgb="FF000000"/>
        <rFont val="Times New Roman"/>
        <charset val="134"/>
      </rPr>
      <t xml:space="preserve">   </t>
    </r>
    <r>
      <rPr>
        <sz val="11"/>
        <color rgb="FF000000"/>
        <rFont val="楷体"/>
        <charset val="134"/>
      </rPr>
      <t>萍</t>
    </r>
  </si>
  <si>
    <r>
      <rPr>
        <sz val="11"/>
        <color rgb="FF000000"/>
        <rFont val="楷体"/>
        <charset val="134"/>
      </rPr>
      <t>防艾宣传活动</t>
    </r>
  </si>
  <si>
    <r>
      <rPr>
        <sz val="11"/>
        <color rgb="FF000000"/>
        <rFont val="楷体"/>
        <charset val="134"/>
      </rPr>
      <t>邱智涛</t>
    </r>
  </si>
  <si>
    <r>
      <rPr>
        <sz val="11"/>
        <color rgb="FF000000"/>
        <rFont val="楷体"/>
        <charset val="134"/>
      </rPr>
      <t>谭</t>
    </r>
    <r>
      <rPr>
        <sz val="11"/>
        <color rgb="FF000000"/>
        <rFont val="Times New Roman"/>
        <charset val="134"/>
      </rPr>
      <t xml:space="preserve">   </t>
    </r>
    <r>
      <rPr>
        <sz val="11"/>
        <color rgb="FF000000"/>
        <rFont val="楷体"/>
        <charset val="134"/>
      </rPr>
      <t>茹</t>
    </r>
  </si>
  <si>
    <r>
      <rPr>
        <sz val="11"/>
        <color rgb="FF000000"/>
        <rFont val="楷体"/>
        <charset val="134"/>
      </rPr>
      <t>防艾志愿宣传</t>
    </r>
  </si>
  <si>
    <r>
      <rPr>
        <sz val="11"/>
        <color rgb="FF000000"/>
        <rFont val="楷体"/>
        <charset val="134"/>
      </rPr>
      <t>王华楠</t>
    </r>
  </si>
  <si>
    <r>
      <rPr>
        <sz val="11"/>
        <color rgb="FF000000"/>
        <rFont val="楷体"/>
        <charset val="134"/>
      </rPr>
      <t>王腾腾</t>
    </r>
  </si>
  <si>
    <r>
      <rPr>
        <sz val="11"/>
        <color rgb="FF000000"/>
        <rFont val="楷体"/>
        <charset val="134"/>
      </rPr>
      <t>杨杰文</t>
    </r>
  </si>
  <si>
    <r>
      <rPr>
        <sz val="11"/>
        <color rgb="FF000000"/>
        <rFont val="楷体"/>
        <charset val="134"/>
      </rPr>
      <t>二青会，防艾</t>
    </r>
  </si>
  <si>
    <r>
      <rPr>
        <sz val="11"/>
        <color rgb="FF000000"/>
        <rFont val="楷体"/>
        <charset val="134"/>
      </rPr>
      <t>叶嘉希</t>
    </r>
  </si>
  <si>
    <r>
      <rPr>
        <sz val="11"/>
        <color rgb="FF000000"/>
        <rFont val="楷体"/>
        <charset val="134"/>
      </rPr>
      <t>詹</t>
    </r>
    <r>
      <rPr>
        <sz val="11"/>
        <color rgb="FF000000"/>
        <rFont val="Times New Roman"/>
        <charset val="134"/>
      </rPr>
      <t xml:space="preserve">   </t>
    </r>
    <r>
      <rPr>
        <sz val="11"/>
        <color rgb="FF000000"/>
        <rFont val="楷体"/>
        <charset val="134"/>
      </rPr>
      <t>晨</t>
    </r>
  </si>
  <si>
    <r>
      <rPr>
        <sz val="11"/>
        <color rgb="FF000000"/>
        <rFont val="楷体"/>
        <charset val="134"/>
      </rPr>
      <t>张世豪</t>
    </r>
  </si>
  <si>
    <r>
      <rPr>
        <sz val="11"/>
        <color rgb="FF000000"/>
        <rFont val="楷体"/>
        <charset val="134"/>
      </rPr>
      <t>防艾校内巡讲</t>
    </r>
  </si>
  <si>
    <r>
      <rPr>
        <sz val="11"/>
        <color rgb="FF000000"/>
        <rFont val="楷体"/>
        <charset val="134"/>
      </rPr>
      <t>左云会</t>
    </r>
  </si>
  <si>
    <r>
      <rPr>
        <sz val="11"/>
        <color rgb="FF000000"/>
        <rFont val="楷体"/>
        <charset val="134"/>
      </rPr>
      <t>李昕萌</t>
    </r>
  </si>
  <si>
    <r>
      <rPr>
        <sz val="11"/>
        <color rgb="FF000000"/>
        <rFont val="楷体"/>
        <charset val="134"/>
      </rPr>
      <t>希望杯证书书写</t>
    </r>
  </si>
  <si>
    <r>
      <rPr>
        <sz val="11"/>
        <color rgb="FF000000"/>
        <rFont val="楷体"/>
        <charset val="134"/>
      </rPr>
      <t>唐静怡</t>
    </r>
  </si>
  <si>
    <r>
      <rPr>
        <sz val="11"/>
        <color rgb="FF000000"/>
        <rFont val="楷体"/>
        <charset val="134"/>
      </rPr>
      <t>王彩燕</t>
    </r>
  </si>
  <si>
    <r>
      <rPr>
        <sz val="11"/>
        <color rgb="FF000000"/>
        <rFont val="楷体"/>
        <charset val="134"/>
      </rPr>
      <t>北邵村疫情防控</t>
    </r>
  </si>
  <si>
    <r>
      <rPr>
        <sz val="11"/>
        <color rgb="FF000000"/>
        <rFont val="楷体"/>
        <charset val="134"/>
      </rPr>
      <t>董煜洁</t>
    </r>
  </si>
  <si>
    <r>
      <rPr>
        <sz val="11"/>
        <color rgb="FF000000"/>
        <rFont val="楷体"/>
        <charset val="134"/>
      </rPr>
      <t>疫情防控文明实践</t>
    </r>
  </si>
  <si>
    <r>
      <rPr>
        <sz val="11"/>
        <color rgb="FF000000"/>
        <rFont val="楷体"/>
        <charset val="134"/>
      </rPr>
      <t>黄峥梓昂</t>
    </r>
  </si>
  <si>
    <r>
      <rPr>
        <sz val="11"/>
        <color rgb="FF000000"/>
        <rFont val="楷体"/>
        <charset val="134"/>
      </rPr>
      <t>棉花公社助于老人</t>
    </r>
  </si>
  <si>
    <r>
      <rPr>
        <sz val="11"/>
        <color rgb="FF000000"/>
        <rFont val="楷体"/>
        <charset val="134"/>
      </rPr>
      <t>刘青山</t>
    </r>
  </si>
  <si>
    <r>
      <rPr>
        <sz val="11"/>
        <color rgb="FF000000"/>
        <rFont val="楷体"/>
        <charset val="134"/>
      </rPr>
      <t>苏旭华</t>
    </r>
  </si>
  <si>
    <r>
      <rPr>
        <sz val="11"/>
        <color rgb="FF000000"/>
        <rFont val="楷体"/>
        <charset val="134"/>
      </rPr>
      <t>王鑫彭</t>
    </r>
  </si>
  <si>
    <r>
      <rPr>
        <sz val="11"/>
        <color rgb="FF000000"/>
        <rFont val="楷体"/>
        <charset val="134"/>
      </rPr>
      <t>蔚砻靖</t>
    </r>
  </si>
  <si>
    <r>
      <t>2020</t>
    </r>
    <r>
      <rPr>
        <sz val="11"/>
        <color rgb="FF000000"/>
        <rFont val="楷体"/>
        <charset val="134"/>
      </rPr>
      <t>防艾活动</t>
    </r>
  </si>
  <si>
    <r>
      <rPr>
        <sz val="11"/>
        <color rgb="FF000000"/>
        <rFont val="楷体"/>
        <charset val="134"/>
      </rPr>
      <t>吴佳妮</t>
    </r>
  </si>
  <si>
    <r>
      <rPr>
        <sz val="11"/>
        <color rgb="FF000000"/>
        <rFont val="楷体"/>
        <charset val="134"/>
      </rPr>
      <t>吴美珍</t>
    </r>
  </si>
  <si>
    <r>
      <t>2020</t>
    </r>
    <r>
      <rPr>
        <sz val="11"/>
        <color rgb="FF000000"/>
        <rFont val="楷体"/>
        <charset val="134"/>
      </rPr>
      <t>防艾宣传</t>
    </r>
  </si>
  <si>
    <r>
      <rPr>
        <sz val="11"/>
        <color rgb="FF000000"/>
        <rFont val="楷体"/>
        <charset val="134"/>
      </rPr>
      <t>徐</t>
    </r>
    <r>
      <rPr>
        <sz val="11"/>
        <color rgb="FF000000"/>
        <rFont val="Times New Roman"/>
        <charset val="134"/>
      </rPr>
      <t xml:space="preserve">   </t>
    </r>
    <r>
      <rPr>
        <sz val="11"/>
        <color rgb="FF000000"/>
        <rFont val="楷体"/>
        <charset val="134"/>
      </rPr>
      <t>倩</t>
    </r>
  </si>
  <si>
    <r>
      <rPr>
        <sz val="11"/>
        <color rgb="FF000000"/>
        <rFont val="楷体"/>
        <charset val="134"/>
      </rPr>
      <t>防艾和餐厅志愿活动</t>
    </r>
  </si>
  <si>
    <r>
      <rPr>
        <sz val="11"/>
        <color rgb="FF000000"/>
        <rFont val="楷体"/>
        <charset val="134"/>
      </rPr>
      <t>张</t>
    </r>
    <r>
      <rPr>
        <sz val="11"/>
        <color rgb="FF000000"/>
        <rFont val="Times New Roman"/>
        <charset val="134"/>
      </rPr>
      <t xml:space="preserve">   </t>
    </r>
    <r>
      <rPr>
        <sz val="11"/>
        <color rgb="FF000000"/>
        <rFont val="楷体"/>
        <charset val="134"/>
      </rPr>
      <t>林</t>
    </r>
  </si>
  <si>
    <r>
      <rPr>
        <sz val="11"/>
        <color rgb="FF000000"/>
        <rFont val="楷体"/>
        <charset val="134"/>
      </rPr>
      <t>郑伟杰</t>
    </r>
  </si>
  <si>
    <r>
      <rPr>
        <sz val="11"/>
        <color rgb="FF000000"/>
        <rFont val="楷体"/>
        <charset val="134"/>
      </rPr>
      <t>食堂志愿活动和防艾</t>
    </r>
  </si>
  <si>
    <r>
      <rPr>
        <sz val="11"/>
        <color rgb="FF000000"/>
        <rFont val="楷体"/>
        <charset val="134"/>
      </rPr>
      <t>赵康旭</t>
    </r>
  </si>
  <si>
    <t>202023101032</t>
  </si>
  <si>
    <r>
      <rPr>
        <sz val="11"/>
        <color theme="1"/>
        <rFont val="楷体"/>
        <charset val="134"/>
      </rPr>
      <t>张雪琛</t>
    </r>
  </si>
  <si>
    <t>202023118037</t>
  </si>
  <si>
    <r>
      <rPr>
        <sz val="11"/>
        <color theme="1"/>
        <rFont val="楷体"/>
        <charset val="134"/>
      </rPr>
      <t>疫情期间志愿活动</t>
    </r>
  </si>
  <si>
    <r>
      <rPr>
        <sz val="11"/>
        <color theme="1"/>
        <rFont val="楷体"/>
        <charset val="134"/>
      </rPr>
      <t>安</t>
    </r>
    <r>
      <rPr>
        <sz val="11"/>
        <color theme="1"/>
        <rFont val="Times New Roman"/>
        <charset val="134"/>
      </rPr>
      <t xml:space="preserve">   </t>
    </r>
    <r>
      <rPr>
        <sz val="11"/>
        <color theme="1"/>
        <rFont val="楷体"/>
        <charset val="134"/>
      </rPr>
      <t>阳</t>
    </r>
  </si>
  <si>
    <t>201901301101</t>
  </si>
  <si>
    <r>
      <t>2019</t>
    </r>
    <r>
      <rPr>
        <sz val="11"/>
        <color theme="1"/>
        <rFont val="楷体"/>
        <charset val="134"/>
      </rPr>
      <t>防艾骑行</t>
    </r>
  </si>
  <si>
    <r>
      <rPr>
        <sz val="11"/>
        <color rgb="FF000000"/>
        <rFont val="楷体"/>
        <charset val="134"/>
      </rPr>
      <t>孔祥群</t>
    </r>
  </si>
  <si>
    <r>
      <t>2020</t>
    </r>
    <r>
      <rPr>
        <sz val="11"/>
        <color rgb="FF000000"/>
        <rFont val="楷体"/>
        <charset val="134"/>
      </rPr>
      <t>年防艾活动</t>
    </r>
  </si>
  <si>
    <r>
      <rPr>
        <sz val="11"/>
        <color rgb="FF000000"/>
        <rFont val="楷体"/>
        <charset val="134"/>
      </rPr>
      <t>李澜宇</t>
    </r>
  </si>
  <si>
    <r>
      <rPr>
        <sz val="11"/>
        <color rgb="FF000000"/>
        <rFont val="楷体"/>
        <charset val="134"/>
      </rPr>
      <t>创城志愿，防艾活动</t>
    </r>
  </si>
  <si>
    <r>
      <rPr>
        <sz val="11"/>
        <color rgb="FF000000"/>
        <rFont val="楷体"/>
        <charset val="134"/>
      </rPr>
      <t>吕昕勃</t>
    </r>
  </si>
  <si>
    <r>
      <rPr>
        <sz val="11"/>
        <color rgb="FF000000"/>
        <rFont val="楷体"/>
        <charset val="134"/>
      </rPr>
      <t>防艾讲座（法学院）</t>
    </r>
  </si>
  <si>
    <r>
      <rPr>
        <sz val="11"/>
        <color rgb="FF000000"/>
        <rFont val="楷体"/>
        <charset val="134"/>
      </rPr>
      <t>麦</t>
    </r>
    <r>
      <rPr>
        <sz val="11"/>
        <color rgb="FF000000"/>
        <rFont val="Times New Roman"/>
        <charset val="134"/>
      </rPr>
      <t xml:space="preserve">   </t>
    </r>
    <r>
      <rPr>
        <sz val="11"/>
        <color rgb="FF000000"/>
        <rFont val="楷体"/>
        <charset val="134"/>
      </rPr>
      <t>博</t>
    </r>
  </si>
  <si>
    <r>
      <rPr>
        <sz val="11"/>
        <color rgb="FF000000"/>
        <rFont val="楷体"/>
        <charset val="134"/>
      </rPr>
      <t>任俊如</t>
    </r>
  </si>
  <si>
    <r>
      <rPr>
        <sz val="11"/>
        <color rgb="FF000000"/>
        <rFont val="楷体"/>
        <charset val="134"/>
      </rPr>
      <t>情系学子，爱心助考</t>
    </r>
  </si>
  <si>
    <r>
      <rPr>
        <sz val="11"/>
        <color rgb="FF000000"/>
        <rFont val="楷体"/>
        <charset val="134"/>
      </rPr>
      <t>万凯丽</t>
    </r>
  </si>
  <si>
    <r>
      <t>2018</t>
    </r>
    <r>
      <rPr>
        <sz val="11"/>
        <color rgb="FF000000"/>
        <rFont val="楷体"/>
        <charset val="134"/>
      </rPr>
      <t>年防艾活动</t>
    </r>
  </si>
  <si>
    <r>
      <rPr>
        <sz val="11"/>
        <color rgb="FF000000"/>
        <rFont val="楷体"/>
        <charset val="134"/>
      </rPr>
      <t>王</t>
    </r>
    <r>
      <rPr>
        <sz val="11"/>
        <color rgb="FF000000"/>
        <rFont val="Times New Roman"/>
        <charset val="134"/>
      </rPr>
      <t xml:space="preserve">   </t>
    </r>
    <r>
      <rPr>
        <sz val="11"/>
        <color rgb="FF000000"/>
        <rFont val="楷体"/>
        <charset val="134"/>
      </rPr>
      <t>超</t>
    </r>
  </si>
  <si>
    <r>
      <rPr>
        <sz val="11"/>
        <color rgb="FF000000"/>
        <rFont val="楷体"/>
        <charset val="134"/>
      </rPr>
      <t>杨</t>
    </r>
    <r>
      <rPr>
        <sz val="11"/>
        <color rgb="FF000000"/>
        <rFont val="Times New Roman"/>
        <charset val="134"/>
      </rPr>
      <t xml:space="preserve">   </t>
    </r>
    <r>
      <rPr>
        <sz val="11"/>
        <color rgb="FF000000"/>
        <rFont val="楷体"/>
        <charset val="134"/>
      </rPr>
      <t>欢</t>
    </r>
  </si>
  <si>
    <r>
      <rPr>
        <sz val="11"/>
        <color rgb="FF000000"/>
        <rFont val="楷体"/>
        <charset val="134"/>
      </rPr>
      <t>文瀛餐厅志愿活动服务</t>
    </r>
  </si>
  <si>
    <r>
      <rPr>
        <sz val="11"/>
        <color rgb="FF000000"/>
        <rFont val="楷体"/>
        <charset val="134"/>
      </rPr>
      <t>杨凯瑞</t>
    </r>
  </si>
  <si>
    <r>
      <rPr>
        <sz val="11"/>
        <color rgb="FF000000"/>
        <rFont val="楷体"/>
        <charset val="134"/>
      </rPr>
      <t>防艾知识巡讲法学院</t>
    </r>
  </si>
  <si>
    <r>
      <rPr>
        <sz val="11"/>
        <color rgb="FF000000"/>
        <rFont val="楷体"/>
        <charset val="134"/>
      </rPr>
      <t>尹邦杰</t>
    </r>
  </si>
  <si>
    <r>
      <rPr>
        <sz val="11"/>
        <color rgb="FF000000"/>
        <rFont val="楷体"/>
        <charset val="134"/>
      </rPr>
      <t>防艾宣传，防艾讲座</t>
    </r>
  </si>
  <si>
    <r>
      <rPr>
        <sz val="11"/>
        <color rgb="FF000000"/>
        <rFont val="楷体"/>
        <charset val="134"/>
      </rPr>
      <t>何妙玲</t>
    </r>
  </si>
  <si>
    <t>202023101005</t>
  </si>
  <si>
    <r>
      <rPr>
        <sz val="11"/>
        <color rgb="FF000000"/>
        <rFont val="楷体"/>
        <charset val="134"/>
      </rPr>
      <t>学雷锋志愿服务活动</t>
    </r>
  </si>
  <si>
    <r>
      <rPr>
        <sz val="11"/>
        <color rgb="FF000000"/>
        <rFont val="楷体"/>
        <charset val="134"/>
      </rPr>
      <t>白晋涛</t>
    </r>
  </si>
  <si>
    <r>
      <rPr>
        <sz val="11"/>
        <color rgb="FF000000"/>
        <rFont val="楷体"/>
        <charset val="134"/>
      </rPr>
      <t>防艾和创城志愿活动活动</t>
    </r>
  </si>
  <si>
    <r>
      <rPr>
        <sz val="11"/>
        <color rgb="FF000000"/>
        <rFont val="楷体"/>
        <charset val="134"/>
      </rPr>
      <t>韩</t>
    </r>
    <r>
      <rPr>
        <sz val="11"/>
        <color rgb="FF000000"/>
        <rFont val="Times New Roman"/>
        <charset val="134"/>
      </rPr>
      <t xml:space="preserve">   </t>
    </r>
    <r>
      <rPr>
        <sz val="11"/>
        <color rgb="FF000000"/>
        <rFont val="楷体"/>
        <charset val="134"/>
      </rPr>
      <t>冰</t>
    </r>
  </si>
  <si>
    <r>
      <t>2018</t>
    </r>
    <r>
      <rPr>
        <sz val="11"/>
        <color rgb="FF000000"/>
        <rFont val="楷体"/>
        <charset val="134"/>
      </rPr>
      <t>年防艾志愿活动</t>
    </r>
  </si>
  <si>
    <r>
      <rPr>
        <sz val="11"/>
        <color rgb="FF000000"/>
        <rFont val="楷体"/>
        <charset val="134"/>
      </rPr>
      <t>林婷婷</t>
    </r>
  </si>
  <si>
    <r>
      <rPr>
        <sz val="11"/>
        <color rgb="FF000000"/>
        <rFont val="楷体"/>
        <charset val="134"/>
      </rPr>
      <t>第</t>
    </r>
    <r>
      <rPr>
        <sz val="11"/>
        <color rgb="FF000000"/>
        <rFont val="Times New Roman"/>
        <charset val="134"/>
      </rPr>
      <t>13</t>
    </r>
    <r>
      <rPr>
        <sz val="11"/>
        <color rgb="FF000000"/>
        <rFont val="楷体"/>
        <charset val="134"/>
      </rPr>
      <t>届防艾宣传活动</t>
    </r>
  </si>
  <si>
    <r>
      <rPr>
        <sz val="11"/>
        <color rgb="FF000000"/>
        <rFont val="楷体"/>
        <charset val="134"/>
      </rPr>
      <t>吕</t>
    </r>
    <r>
      <rPr>
        <sz val="11"/>
        <color rgb="FF000000"/>
        <rFont val="Times New Roman"/>
        <charset val="134"/>
      </rPr>
      <t xml:space="preserve">   </t>
    </r>
    <r>
      <rPr>
        <sz val="11"/>
        <color rgb="FF000000"/>
        <rFont val="楷体"/>
        <charset val="134"/>
      </rPr>
      <t>爱</t>
    </r>
  </si>
  <si>
    <r>
      <t>2019</t>
    </r>
    <r>
      <rPr>
        <sz val="11"/>
        <color rgb="FF000000"/>
        <rFont val="楷体"/>
        <charset val="134"/>
      </rPr>
      <t>防艾宣传活动</t>
    </r>
  </si>
  <si>
    <r>
      <rPr>
        <sz val="11"/>
        <color rgb="FF000000"/>
        <rFont val="楷体"/>
        <charset val="134"/>
      </rPr>
      <t>孙</t>
    </r>
    <r>
      <rPr>
        <sz val="11"/>
        <color rgb="FF000000"/>
        <rFont val="Times New Roman"/>
        <charset val="134"/>
      </rPr>
      <t xml:space="preserve">   </t>
    </r>
    <r>
      <rPr>
        <sz val="11"/>
        <color rgb="FF000000"/>
        <rFont val="楷体"/>
        <charset val="134"/>
      </rPr>
      <t>苹</t>
    </r>
  </si>
  <si>
    <r>
      <t>2020</t>
    </r>
    <r>
      <rPr>
        <sz val="11"/>
        <color rgb="FF000000"/>
        <rFont val="楷体"/>
        <charset val="134"/>
      </rPr>
      <t>防艾校内活动</t>
    </r>
  </si>
  <si>
    <r>
      <rPr>
        <sz val="11"/>
        <color rgb="FF000000"/>
        <rFont val="楷体"/>
        <charset val="134"/>
      </rPr>
      <t>王海静</t>
    </r>
  </si>
  <si>
    <r>
      <rPr>
        <sz val="11"/>
        <color rgb="FF000000"/>
        <rFont val="楷体"/>
        <charset val="134"/>
      </rPr>
      <t>第</t>
    </r>
    <r>
      <rPr>
        <sz val="11"/>
        <color rgb="FF000000"/>
        <rFont val="Times New Roman"/>
        <charset val="134"/>
      </rPr>
      <t>12</t>
    </r>
    <r>
      <rPr>
        <sz val="11"/>
        <color rgb="FF000000"/>
        <rFont val="楷体"/>
        <charset val="134"/>
      </rPr>
      <t>届防艾宣传活动</t>
    </r>
  </si>
  <si>
    <r>
      <rPr>
        <sz val="11"/>
        <color rgb="FF000000"/>
        <rFont val="楷体"/>
        <charset val="134"/>
      </rPr>
      <t>张佳蕾</t>
    </r>
  </si>
  <si>
    <r>
      <rPr>
        <sz val="11"/>
        <color rgb="FF000000"/>
        <rFont val="楷体"/>
        <charset val="134"/>
      </rPr>
      <t>防艾校内宣传（文瀛）</t>
    </r>
  </si>
  <si>
    <r>
      <rPr>
        <sz val="11"/>
        <color rgb="FF000000"/>
        <rFont val="楷体"/>
        <charset val="134"/>
      </rPr>
      <t>赵竞艺</t>
    </r>
  </si>
  <si>
    <r>
      <t>2019</t>
    </r>
    <r>
      <rPr>
        <sz val="11"/>
        <color rgb="FF000000"/>
        <rFont val="楷体"/>
        <charset val="134"/>
      </rPr>
      <t>防艾志愿活动</t>
    </r>
  </si>
  <si>
    <r>
      <rPr>
        <sz val="11"/>
        <color rgb="FF000000"/>
        <rFont val="楷体"/>
        <charset val="134"/>
      </rPr>
      <t>朱思启</t>
    </r>
  </si>
  <si>
    <r>
      <rPr>
        <sz val="11"/>
        <color rgb="FF000000"/>
        <rFont val="楷体"/>
        <charset val="134"/>
      </rPr>
      <t>许</t>
    </r>
    <r>
      <rPr>
        <sz val="11"/>
        <color rgb="FF000000"/>
        <rFont val="Times New Roman"/>
        <charset val="134"/>
      </rPr>
      <t xml:space="preserve">   </t>
    </r>
    <r>
      <rPr>
        <sz val="11"/>
        <color rgb="FF000000"/>
        <rFont val="楷体"/>
        <charset val="134"/>
      </rPr>
      <t>瑾</t>
    </r>
  </si>
  <si>
    <t>202023002028</t>
  </si>
  <si>
    <r>
      <rPr>
        <sz val="11"/>
        <color rgb="FF000000"/>
        <rFont val="楷体"/>
        <charset val="134"/>
      </rPr>
      <t>东关镇武乡村疫情防控</t>
    </r>
  </si>
  <si>
    <r>
      <rPr>
        <sz val="11"/>
        <color theme="1"/>
        <rFont val="楷体"/>
        <charset val="134"/>
      </rPr>
      <t>迟晓慧</t>
    </r>
  </si>
  <si>
    <t>201901301103</t>
  </si>
  <si>
    <r>
      <t>2019</t>
    </r>
    <r>
      <rPr>
        <sz val="11"/>
        <color theme="1"/>
        <rFont val="楷体"/>
        <charset val="134"/>
      </rPr>
      <t>防艾志愿活动</t>
    </r>
  </si>
  <si>
    <r>
      <rPr>
        <sz val="11"/>
        <color theme="1"/>
        <rFont val="楷体"/>
        <charset val="134"/>
      </rPr>
      <t>欧传胜</t>
    </r>
  </si>
  <si>
    <t>201901303128</t>
  </si>
  <si>
    <r>
      <rPr>
        <sz val="11"/>
        <color theme="1"/>
        <rFont val="楷体"/>
        <charset val="134"/>
      </rPr>
      <t>邓姝可</t>
    </r>
  </si>
  <si>
    <t>201901301104</t>
  </si>
  <si>
    <r>
      <t>2019</t>
    </r>
    <r>
      <rPr>
        <sz val="11"/>
        <color theme="1"/>
        <rFont val="楷体"/>
        <charset val="134"/>
      </rPr>
      <t>防艾宣传活动</t>
    </r>
  </si>
  <si>
    <r>
      <rPr>
        <sz val="11"/>
        <color rgb="FF000000"/>
        <rFont val="楷体"/>
        <charset val="134"/>
      </rPr>
      <t>曹逸玲</t>
    </r>
  </si>
  <si>
    <t>201901301102</t>
  </si>
  <si>
    <r>
      <rPr>
        <sz val="11"/>
        <color rgb="FF000000"/>
        <rFont val="楷体"/>
        <charset val="134"/>
      </rPr>
      <t>何晋雯</t>
    </r>
  </si>
  <si>
    <r>
      <rPr>
        <sz val="11"/>
        <color rgb="FF000000"/>
        <rFont val="楷体"/>
        <charset val="134"/>
      </rPr>
      <t>棉花公社分享长辈的故事</t>
    </r>
  </si>
  <si>
    <r>
      <rPr>
        <sz val="11"/>
        <color rgb="FF000000"/>
        <rFont val="楷体"/>
        <charset val="134"/>
      </rPr>
      <t>李</t>
    </r>
    <r>
      <rPr>
        <sz val="11"/>
        <color rgb="FF000000"/>
        <rFont val="Times New Roman"/>
        <charset val="134"/>
      </rPr>
      <t xml:space="preserve">   </t>
    </r>
    <r>
      <rPr>
        <sz val="11"/>
        <color rgb="FF000000"/>
        <rFont val="楷体"/>
        <charset val="134"/>
      </rPr>
      <t>盼</t>
    </r>
  </si>
  <si>
    <r>
      <rPr>
        <sz val="11"/>
        <color rgb="FF000000"/>
        <rFont val="楷体"/>
        <charset val="134"/>
      </rPr>
      <t>疫情防控餐厅志愿活动活动</t>
    </r>
  </si>
  <si>
    <r>
      <rPr>
        <sz val="11"/>
        <color rgb="FF000000"/>
        <rFont val="楷体"/>
        <charset val="134"/>
      </rPr>
      <t>刘星宇</t>
    </r>
  </si>
  <si>
    <r>
      <rPr>
        <sz val="11"/>
        <color rgb="FF000000"/>
        <rFont val="楷体"/>
        <charset val="134"/>
      </rPr>
      <t>谢</t>
    </r>
    <r>
      <rPr>
        <sz val="11"/>
        <color rgb="FF000000"/>
        <rFont val="Times New Roman"/>
        <charset val="134"/>
      </rPr>
      <t xml:space="preserve">   </t>
    </r>
    <r>
      <rPr>
        <sz val="11"/>
        <color rgb="FF000000"/>
        <rFont val="楷体"/>
        <charset val="134"/>
      </rPr>
      <t>江</t>
    </r>
  </si>
  <si>
    <r>
      <rPr>
        <sz val="11"/>
        <color rgb="FF000000"/>
        <rFont val="楷体"/>
        <charset val="134"/>
      </rPr>
      <t>袁世辉</t>
    </r>
  </si>
  <si>
    <r>
      <rPr>
        <sz val="11"/>
        <color rgb="FF000000"/>
        <rFont val="楷体"/>
        <charset val="134"/>
      </rPr>
      <t>防艾志愿活动，餐厅志愿活动</t>
    </r>
  </si>
  <si>
    <r>
      <rPr>
        <sz val="11"/>
        <color rgb="FF000000"/>
        <rFont val="楷体"/>
        <charset val="134"/>
      </rPr>
      <t>赵春霖</t>
    </r>
  </si>
  <si>
    <t>201923105002</t>
  </si>
  <si>
    <r>
      <rPr>
        <sz val="11"/>
        <color rgb="FF000000"/>
        <rFont val="楷体"/>
        <charset val="134"/>
      </rPr>
      <t>坚决打赢疫情防控阻击战</t>
    </r>
  </si>
  <si>
    <r>
      <rPr>
        <sz val="11"/>
        <color rgb="FF000000"/>
        <rFont val="楷体"/>
        <charset val="134"/>
      </rPr>
      <t>张</t>
    </r>
    <r>
      <rPr>
        <sz val="11"/>
        <color rgb="FF000000"/>
        <rFont val="Times New Roman"/>
        <charset val="134"/>
      </rPr>
      <t xml:space="preserve">  </t>
    </r>
    <r>
      <rPr>
        <sz val="11"/>
        <color rgb="FF000000"/>
        <rFont val="楷体"/>
        <charset val="134"/>
      </rPr>
      <t>艺</t>
    </r>
  </si>
  <si>
    <t>202023103006</t>
  </si>
  <si>
    <r>
      <rPr>
        <sz val="11"/>
        <color rgb="FF000000"/>
        <rFont val="楷体"/>
        <charset val="134"/>
      </rPr>
      <t>榆次区居民核酸信息采集</t>
    </r>
  </si>
  <si>
    <r>
      <rPr>
        <sz val="11"/>
        <color theme="1"/>
        <rFont val="楷体"/>
        <charset val="134"/>
      </rPr>
      <t>辛静瑶</t>
    </r>
  </si>
  <si>
    <t>201801303047</t>
  </si>
  <si>
    <r>
      <t>2018</t>
    </r>
    <r>
      <rPr>
        <sz val="11"/>
        <color theme="1"/>
        <rFont val="楷体"/>
        <charset val="134"/>
      </rPr>
      <t>年防艾志愿活动</t>
    </r>
  </si>
  <si>
    <r>
      <rPr>
        <sz val="11"/>
        <color theme="1"/>
        <rFont val="楷体"/>
        <charset val="134"/>
      </rPr>
      <t>杨</t>
    </r>
    <r>
      <rPr>
        <sz val="11"/>
        <color theme="1"/>
        <rFont val="Times New Roman"/>
        <charset val="134"/>
      </rPr>
      <t xml:space="preserve">  </t>
    </r>
    <r>
      <rPr>
        <sz val="11"/>
        <color theme="1"/>
        <rFont val="楷体"/>
        <charset val="134"/>
      </rPr>
      <t>航</t>
    </r>
  </si>
  <si>
    <t>201901302139</t>
  </si>
  <si>
    <r>
      <rPr>
        <sz val="11"/>
        <color theme="1"/>
        <rFont val="楷体"/>
        <charset val="134"/>
      </rPr>
      <t>全国消费扶贫志愿活动活动</t>
    </r>
  </si>
  <si>
    <r>
      <rPr>
        <sz val="11"/>
        <color rgb="FF000000"/>
        <rFont val="楷体"/>
        <charset val="134"/>
      </rPr>
      <t>马佳灵</t>
    </r>
  </si>
  <si>
    <r>
      <t>2019</t>
    </r>
    <r>
      <rPr>
        <sz val="11"/>
        <color rgb="FF000000"/>
        <rFont val="楷体"/>
        <charset val="134"/>
      </rPr>
      <t>年防艾志愿活动活动</t>
    </r>
  </si>
  <si>
    <r>
      <rPr>
        <sz val="11"/>
        <color theme="1"/>
        <rFont val="楷体"/>
        <charset val="134"/>
      </rPr>
      <t>陈博琳</t>
    </r>
  </si>
  <si>
    <t>20200130403033</t>
  </si>
  <si>
    <r>
      <rPr>
        <sz val="11"/>
        <color theme="1"/>
        <rFont val="楷体"/>
        <charset val="134"/>
      </rPr>
      <t>防艾志愿宣传活动</t>
    </r>
    <r>
      <rPr>
        <sz val="11"/>
        <color theme="1"/>
        <rFont val="Times New Roman"/>
        <charset val="134"/>
      </rPr>
      <t>(</t>
    </r>
    <r>
      <rPr>
        <sz val="11"/>
        <color theme="1"/>
        <rFont val="楷体"/>
        <charset val="134"/>
      </rPr>
      <t>体院</t>
    </r>
    <r>
      <rPr>
        <sz val="11"/>
        <color theme="1"/>
        <rFont val="Times New Roman"/>
        <charset val="134"/>
      </rPr>
      <t>)</t>
    </r>
  </si>
  <si>
    <r>
      <rPr>
        <sz val="11"/>
        <color rgb="FF000000"/>
        <rFont val="楷体"/>
        <charset val="134"/>
      </rPr>
      <t>康</t>
    </r>
    <r>
      <rPr>
        <sz val="11"/>
        <color rgb="FF000000"/>
        <rFont val="Times New Roman"/>
        <charset val="134"/>
      </rPr>
      <t xml:space="preserve">  </t>
    </r>
    <r>
      <rPr>
        <sz val="11"/>
        <color rgb="FF000000"/>
        <rFont val="楷体"/>
        <charset val="134"/>
      </rPr>
      <t>惠</t>
    </r>
  </si>
  <si>
    <r>
      <rPr>
        <sz val="11"/>
        <color rgb="FF000000"/>
        <rFont val="楷体"/>
        <charset val="134"/>
      </rPr>
      <t>防艾校内宣传，防艾知识讲座</t>
    </r>
  </si>
  <si>
    <r>
      <rPr>
        <sz val="11"/>
        <color rgb="FF000000"/>
        <rFont val="楷体"/>
        <charset val="134"/>
      </rPr>
      <t>田若鑫</t>
    </r>
  </si>
  <si>
    <r>
      <rPr>
        <sz val="11"/>
        <color rgb="FF000000"/>
        <rFont val="楷体"/>
        <charset val="134"/>
      </rPr>
      <t>王若琳</t>
    </r>
  </si>
  <si>
    <r>
      <rPr>
        <sz val="11"/>
        <color rgb="FF000000"/>
        <rFont val="楷体"/>
        <charset val="134"/>
      </rPr>
      <t>杨时月</t>
    </r>
  </si>
  <si>
    <r>
      <rPr>
        <sz val="11"/>
        <color rgb="FF000000"/>
        <rFont val="楷体"/>
        <charset val="134"/>
      </rPr>
      <t>山西大学坞城小区创城志愿活动</t>
    </r>
  </si>
  <si>
    <r>
      <rPr>
        <sz val="11"/>
        <color rgb="FF000000"/>
        <rFont val="楷体"/>
        <charset val="134"/>
      </rPr>
      <t>张朝通</t>
    </r>
  </si>
  <si>
    <r>
      <rPr>
        <sz val="11"/>
        <color rgb="FF000000"/>
        <rFont val="楷体"/>
        <charset val="134"/>
      </rPr>
      <t>魏</t>
    </r>
    <r>
      <rPr>
        <sz val="11"/>
        <color rgb="FF000000"/>
        <rFont val="Times New Roman"/>
        <charset val="134"/>
      </rPr>
      <t xml:space="preserve">  </t>
    </r>
    <r>
      <rPr>
        <sz val="11"/>
        <color rgb="FF000000"/>
        <rFont val="楷体"/>
        <charset val="134"/>
      </rPr>
      <t>莎</t>
    </r>
  </si>
  <si>
    <t>202023101023</t>
  </si>
  <si>
    <r>
      <rPr>
        <sz val="11"/>
        <color rgb="FF000000"/>
        <rFont val="楷体"/>
        <charset val="134"/>
      </rPr>
      <t>人口排查；村口登记，测体温</t>
    </r>
  </si>
  <si>
    <r>
      <rPr>
        <sz val="11"/>
        <color rgb="FF000000"/>
        <rFont val="楷体"/>
        <charset val="134"/>
      </rPr>
      <t>范启超</t>
    </r>
  </si>
  <si>
    <r>
      <rPr>
        <sz val="11"/>
        <color rgb="FF000000"/>
        <rFont val="楷体"/>
        <charset val="134"/>
      </rPr>
      <t>你我同行。</t>
    </r>
    <r>
      <rPr>
        <sz val="11"/>
        <color rgb="FF000000"/>
        <rFont val="Times New Roman"/>
        <charset val="134"/>
      </rPr>
      <t>18.19</t>
    </r>
    <r>
      <rPr>
        <sz val="11"/>
        <color rgb="FF000000"/>
        <rFont val="楷体"/>
        <charset val="134"/>
      </rPr>
      <t>防艾活动</t>
    </r>
  </si>
  <si>
    <r>
      <rPr>
        <sz val="11"/>
        <color rgb="FF000000"/>
        <rFont val="楷体"/>
        <charset val="134"/>
      </rPr>
      <t>刘</t>
    </r>
    <r>
      <rPr>
        <sz val="11"/>
        <color rgb="FF000000"/>
        <rFont val="Times New Roman"/>
        <charset val="134"/>
      </rPr>
      <t xml:space="preserve">  </t>
    </r>
    <r>
      <rPr>
        <sz val="11"/>
        <color rgb="FF000000"/>
        <rFont val="楷体"/>
        <charset val="134"/>
      </rPr>
      <t>丹</t>
    </r>
  </si>
  <si>
    <r>
      <rPr>
        <sz val="11"/>
        <color rgb="FF000000"/>
        <rFont val="楷体"/>
        <charset val="134"/>
      </rPr>
      <t>任姿颖</t>
    </r>
  </si>
  <si>
    <r>
      <rPr>
        <sz val="11"/>
        <color rgb="FF000000"/>
        <rFont val="楷体"/>
        <charset val="134"/>
      </rPr>
      <t>山西大学善行</t>
    </r>
    <r>
      <rPr>
        <sz val="11"/>
        <color rgb="FF000000"/>
        <rFont val="Times New Roman"/>
        <charset val="134"/>
      </rPr>
      <t>100•</t>
    </r>
    <r>
      <rPr>
        <sz val="11"/>
        <color rgb="FF000000"/>
        <rFont val="楷体"/>
        <charset val="134"/>
      </rPr>
      <t>义卖活动</t>
    </r>
  </si>
  <si>
    <r>
      <rPr>
        <sz val="11"/>
        <color rgb="FF000000"/>
        <rFont val="楷体"/>
        <charset val="134"/>
      </rPr>
      <t>汤丽群</t>
    </r>
  </si>
  <si>
    <t>13. 4</t>
  </si>
  <si>
    <r>
      <rPr>
        <sz val="11"/>
        <color rgb="FF000000"/>
        <rFont val="楷体"/>
        <charset val="134"/>
      </rPr>
      <t>防艾</t>
    </r>
    <r>
      <rPr>
        <sz val="11"/>
        <color rgb="FF000000"/>
        <rFont val="Times New Roman"/>
        <charset val="134"/>
      </rPr>
      <t xml:space="preserve">   </t>
    </r>
    <r>
      <rPr>
        <sz val="11"/>
        <color rgb="FF000000"/>
        <rFont val="楷体"/>
        <charset val="134"/>
      </rPr>
      <t>美化校园，你我同行</t>
    </r>
  </si>
  <si>
    <r>
      <rPr>
        <sz val="11"/>
        <color rgb="FF000000"/>
        <rFont val="楷体"/>
        <charset val="134"/>
      </rPr>
      <t>涂彦娉</t>
    </r>
  </si>
  <si>
    <r>
      <rPr>
        <sz val="11"/>
        <color rgb="FF000000"/>
        <rFont val="楷体"/>
        <charset val="134"/>
      </rPr>
      <t>疫情防控餐厅志愿活动；棉花社团</t>
    </r>
  </si>
  <si>
    <r>
      <rPr>
        <sz val="11"/>
        <color rgb="FF000000"/>
        <rFont val="楷体"/>
        <charset val="134"/>
      </rPr>
      <t>王橙玥</t>
    </r>
  </si>
  <si>
    <r>
      <rPr>
        <sz val="11"/>
        <color rgb="FF000000"/>
        <rFont val="楷体"/>
        <charset val="134"/>
      </rPr>
      <t>王</t>
    </r>
    <r>
      <rPr>
        <sz val="11"/>
        <color rgb="FF000000"/>
        <rFont val="Times New Roman"/>
        <charset val="134"/>
      </rPr>
      <t xml:space="preserve">  </t>
    </r>
    <r>
      <rPr>
        <sz val="11"/>
        <color rgb="FF000000"/>
        <rFont val="楷体"/>
        <charset val="134"/>
      </rPr>
      <t>珂</t>
    </r>
  </si>
  <si>
    <r>
      <rPr>
        <sz val="11"/>
        <color rgb="FF000000"/>
        <rFont val="楷体"/>
        <charset val="134"/>
      </rPr>
      <t>永济高铁北站疫情防控志愿活动</t>
    </r>
  </si>
  <si>
    <r>
      <rPr>
        <sz val="11"/>
        <color rgb="FF000000"/>
        <rFont val="楷体"/>
        <charset val="134"/>
      </rPr>
      <t>王</t>
    </r>
    <r>
      <rPr>
        <sz val="11"/>
        <color rgb="FF000000"/>
        <rFont val="Times New Roman"/>
        <charset val="134"/>
      </rPr>
      <t xml:space="preserve">  </t>
    </r>
    <r>
      <rPr>
        <sz val="11"/>
        <color rgb="FF000000"/>
        <rFont val="楷体"/>
        <charset val="134"/>
      </rPr>
      <t>玫</t>
    </r>
  </si>
  <si>
    <r>
      <rPr>
        <sz val="11"/>
        <color rgb="FF000000"/>
        <rFont val="楷体"/>
        <charset val="134"/>
      </rPr>
      <t>防艾志愿活动、棉花公益社团活动</t>
    </r>
  </si>
  <si>
    <r>
      <rPr>
        <sz val="11"/>
        <color rgb="FF000000"/>
        <rFont val="楷体"/>
        <charset val="134"/>
      </rPr>
      <t>熊军超</t>
    </r>
  </si>
  <si>
    <r>
      <rPr>
        <sz val="11"/>
        <color rgb="FF000000"/>
        <rFont val="楷体"/>
        <charset val="134"/>
      </rPr>
      <t>袁悉梅</t>
    </r>
  </si>
  <si>
    <r>
      <rPr>
        <sz val="11"/>
        <color rgb="FF000000"/>
        <rFont val="楷体"/>
        <charset val="134"/>
      </rPr>
      <t>张冰洁</t>
    </r>
  </si>
  <si>
    <r>
      <rPr>
        <sz val="11"/>
        <color rgb="FF000000"/>
        <rFont val="楷体"/>
        <charset val="134"/>
      </rPr>
      <t>白慧娟</t>
    </r>
  </si>
  <si>
    <r>
      <rPr>
        <sz val="11"/>
        <color rgb="FF000000"/>
        <rFont val="楷体"/>
        <charset val="134"/>
      </rPr>
      <t>第十三届省城大学生防艾宣传活动</t>
    </r>
  </si>
  <si>
    <r>
      <rPr>
        <sz val="11"/>
        <color rgb="FF000000"/>
        <rFont val="楷体"/>
        <charset val="134"/>
      </rPr>
      <t>陈佩蓉</t>
    </r>
  </si>
  <si>
    <r>
      <rPr>
        <sz val="11"/>
        <color rgb="FF000000"/>
        <rFont val="楷体"/>
        <charset val="134"/>
      </rPr>
      <t>历史学院防艾巡讲，文瀛餐厅晚上</t>
    </r>
  </si>
  <si>
    <r>
      <rPr>
        <sz val="11"/>
        <color rgb="FF000000"/>
        <rFont val="楷体"/>
        <charset val="134"/>
      </rPr>
      <t>陈</t>
    </r>
    <r>
      <rPr>
        <sz val="11"/>
        <color rgb="FF000000"/>
        <rFont val="Times New Roman"/>
        <charset val="134"/>
      </rPr>
      <t xml:space="preserve">  </t>
    </r>
    <r>
      <rPr>
        <sz val="11"/>
        <color rgb="FF000000"/>
        <rFont val="楷体"/>
        <charset val="134"/>
      </rPr>
      <t>芝</t>
    </r>
  </si>
  <si>
    <r>
      <rPr>
        <sz val="11"/>
        <color rgb="FF000000"/>
        <rFont val="楷体"/>
        <charset val="134"/>
      </rPr>
      <t>十三届防艾活动，十四届防艾活动</t>
    </r>
  </si>
  <si>
    <r>
      <rPr>
        <sz val="11"/>
        <color rgb="FF000000"/>
        <rFont val="楷体"/>
        <charset val="134"/>
      </rPr>
      <t>冯朝秀</t>
    </r>
  </si>
  <si>
    <r>
      <rPr>
        <sz val="11"/>
        <color rgb="FF000000"/>
        <rFont val="楷体"/>
        <charset val="134"/>
      </rPr>
      <t>防艾宣传活动，棉花公益社团活动</t>
    </r>
  </si>
  <si>
    <r>
      <rPr>
        <sz val="11"/>
        <color rgb="FF000000"/>
        <rFont val="楷体"/>
        <charset val="134"/>
      </rPr>
      <t>孔令今</t>
    </r>
  </si>
  <si>
    <r>
      <rPr>
        <sz val="11"/>
        <color rgb="FF000000"/>
        <rFont val="楷体"/>
        <charset val="134"/>
      </rPr>
      <t>倪</t>
    </r>
    <r>
      <rPr>
        <sz val="11"/>
        <color rgb="FF000000"/>
        <rFont val="Times New Roman"/>
        <charset val="134"/>
      </rPr>
      <t xml:space="preserve">  </t>
    </r>
    <r>
      <rPr>
        <sz val="11"/>
        <color rgb="FF000000"/>
        <rFont val="楷体"/>
        <charset val="134"/>
      </rPr>
      <t>婷</t>
    </r>
  </si>
  <si>
    <r>
      <rPr>
        <sz val="11"/>
        <color rgb="FF000000"/>
        <rFont val="楷体"/>
        <charset val="134"/>
      </rPr>
      <t>防艾志愿活动</t>
    </r>
    <r>
      <rPr>
        <sz val="11"/>
        <color rgb="FF000000"/>
        <rFont val="Times New Roman"/>
        <charset val="134"/>
      </rPr>
      <t>,</t>
    </r>
    <r>
      <rPr>
        <sz val="11"/>
        <color rgb="FF000000"/>
        <rFont val="楷体"/>
        <charset val="134"/>
      </rPr>
      <t>抗击新冠肺炎疫情</t>
    </r>
  </si>
  <si>
    <r>
      <rPr>
        <sz val="11"/>
        <color rgb="FF000000"/>
        <rFont val="楷体"/>
        <charset val="134"/>
      </rPr>
      <t>杨天乐</t>
    </r>
  </si>
  <si>
    <r>
      <rPr>
        <sz val="11"/>
        <color rgb="FF000000"/>
        <rFont val="楷体"/>
        <charset val="134"/>
      </rPr>
      <t>防艾志愿活动、绛县青年志愿协会</t>
    </r>
  </si>
  <si>
    <r>
      <rPr>
        <sz val="11"/>
        <color rgb="FF000000"/>
        <rFont val="楷体"/>
        <charset val="134"/>
      </rPr>
      <t>张宇天</t>
    </r>
  </si>
  <si>
    <r>
      <rPr>
        <sz val="11"/>
        <color rgb="FF000000"/>
        <rFont val="楷体"/>
        <charset val="134"/>
      </rPr>
      <t>第十四届省城大学生防艾滋病活动</t>
    </r>
  </si>
  <si>
    <r>
      <rPr>
        <sz val="11"/>
        <color rgb="FF000000"/>
        <rFont val="楷体"/>
        <charset val="134"/>
      </rPr>
      <t>马培珏</t>
    </r>
  </si>
  <si>
    <t>201923110005</t>
  </si>
  <si>
    <r>
      <rPr>
        <sz val="11"/>
        <color rgb="FF000000"/>
        <rFont val="楷体"/>
        <charset val="134"/>
      </rPr>
      <t>曾萧莹</t>
    </r>
  </si>
  <si>
    <r>
      <rPr>
        <sz val="11"/>
        <color theme="1"/>
        <rFont val="楷体"/>
        <charset val="134"/>
      </rPr>
      <t>温芳芳</t>
    </r>
  </si>
  <si>
    <t>20200130401045</t>
  </si>
  <si>
    <r>
      <rPr>
        <sz val="11"/>
        <color theme="1"/>
        <rFont val="楷体"/>
        <charset val="134"/>
      </rPr>
      <t>山西大学餐厅防疫志愿活动（晚上）</t>
    </r>
  </si>
  <si>
    <r>
      <rPr>
        <sz val="11"/>
        <color rgb="FF000000"/>
        <rFont val="楷体"/>
        <charset val="134"/>
      </rPr>
      <t>高立正</t>
    </r>
  </si>
  <si>
    <r>
      <t>2020</t>
    </r>
    <r>
      <rPr>
        <sz val="11"/>
        <color rgb="FF000000"/>
        <rFont val="楷体"/>
        <charset val="134"/>
      </rPr>
      <t>年防艾宣传活动，防艾巡讲</t>
    </r>
  </si>
  <si>
    <r>
      <rPr>
        <sz val="11"/>
        <color rgb="FF000000"/>
        <rFont val="楷体"/>
        <charset val="134"/>
      </rPr>
      <t>郝力瑶</t>
    </r>
  </si>
  <si>
    <r>
      <rPr>
        <sz val="11"/>
        <color rgb="FF000000"/>
        <rFont val="楷体"/>
        <charset val="134"/>
      </rPr>
      <t>防艾活动和山西大学餐厅防疫志愿活动</t>
    </r>
  </si>
  <si>
    <r>
      <t>2019</t>
    </r>
    <r>
      <rPr>
        <sz val="11"/>
        <color rgb="FF000000"/>
        <rFont val="楷体"/>
        <charset val="134"/>
      </rPr>
      <t>防艾</t>
    </r>
    <r>
      <rPr>
        <sz val="11"/>
        <color rgb="FF000000"/>
        <rFont val="Times New Roman"/>
        <charset val="134"/>
      </rPr>
      <t>,</t>
    </r>
    <r>
      <rPr>
        <sz val="11"/>
        <color rgb="FF000000"/>
        <rFont val="楷体"/>
        <charset val="134"/>
      </rPr>
      <t>疫情防控餐厅志愿活动</t>
    </r>
  </si>
  <si>
    <r>
      <rPr>
        <sz val="11"/>
        <color rgb="FF000000"/>
        <rFont val="楷体"/>
        <charset val="134"/>
      </rPr>
      <t>李新雨</t>
    </r>
  </si>
  <si>
    <r>
      <rPr>
        <sz val="11"/>
        <color rgb="FF000000"/>
        <rFont val="楷体"/>
        <charset val="134"/>
      </rPr>
      <t>叶</t>
    </r>
    <r>
      <rPr>
        <sz val="11"/>
        <color rgb="FF000000"/>
        <rFont val="Times New Roman"/>
        <charset val="134"/>
      </rPr>
      <t xml:space="preserve">  </t>
    </r>
    <r>
      <rPr>
        <sz val="11"/>
        <color rgb="FF000000"/>
        <rFont val="楷体"/>
        <charset val="134"/>
      </rPr>
      <t>柯</t>
    </r>
  </si>
  <si>
    <r>
      <t>2020</t>
    </r>
    <r>
      <rPr>
        <sz val="11"/>
        <color rgb="FF000000"/>
        <rFont val="楷体"/>
        <charset val="134"/>
      </rPr>
      <t>年南溪区春运志愿服务活动</t>
    </r>
  </si>
  <si>
    <r>
      <rPr>
        <sz val="11"/>
        <color rgb="FF000000"/>
        <rFont val="楷体"/>
        <charset val="134"/>
      </rPr>
      <t>周佳宁</t>
    </r>
  </si>
  <si>
    <r>
      <rPr>
        <sz val="11"/>
        <color rgb="FF000000"/>
        <rFont val="楷体"/>
        <charset val="134"/>
      </rPr>
      <t>疫情防控餐厅志愿活动，防艾校内宣传</t>
    </r>
  </si>
  <si>
    <r>
      <rPr>
        <sz val="11"/>
        <color rgb="FF000000"/>
        <rFont val="楷体"/>
        <charset val="134"/>
      </rPr>
      <t>郭志华</t>
    </r>
  </si>
  <si>
    <r>
      <t>2021</t>
    </r>
    <r>
      <rPr>
        <sz val="11"/>
        <color rgb="FF000000"/>
        <rFont val="楷体"/>
        <charset val="134"/>
      </rPr>
      <t>年和顺县青年志愿活动服务活动</t>
    </r>
  </si>
  <si>
    <r>
      <rPr>
        <sz val="11"/>
        <color rgb="FF000000"/>
        <rFont val="楷体"/>
        <charset val="134"/>
      </rPr>
      <t>刘谕东</t>
    </r>
  </si>
  <si>
    <r>
      <rPr>
        <sz val="11"/>
        <color rgb="FF000000"/>
        <rFont val="楷体"/>
        <charset val="134"/>
      </rPr>
      <t>王政洁</t>
    </r>
  </si>
  <si>
    <r>
      <rPr>
        <sz val="11"/>
        <color rgb="FF000000"/>
        <rFont val="楷体"/>
        <charset val="134"/>
      </rPr>
      <t>尉</t>
    </r>
    <r>
      <rPr>
        <sz val="11"/>
        <color rgb="FF000000"/>
        <rFont val="Times New Roman"/>
        <charset val="134"/>
      </rPr>
      <t xml:space="preserve">  </t>
    </r>
    <r>
      <rPr>
        <sz val="11"/>
        <color rgb="FF000000"/>
        <rFont val="楷体"/>
        <charset val="134"/>
      </rPr>
      <t>萱</t>
    </r>
  </si>
  <si>
    <r>
      <rPr>
        <sz val="11"/>
        <color rgb="FF000000"/>
        <rFont val="楷体"/>
        <charset val="134"/>
      </rPr>
      <t>薛凯凯</t>
    </r>
  </si>
  <si>
    <r>
      <rPr>
        <sz val="11"/>
        <color rgb="FF000000"/>
        <rFont val="楷体"/>
        <charset val="134"/>
      </rPr>
      <t>山西大学餐厅防疫志愿活动，防艾志愿活动</t>
    </r>
  </si>
  <si>
    <r>
      <rPr>
        <sz val="11"/>
        <color rgb="FF000000"/>
        <rFont val="楷体"/>
        <charset val="134"/>
      </rPr>
      <t>袁建兰</t>
    </r>
  </si>
  <si>
    <r>
      <t>2018</t>
    </r>
    <r>
      <rPr>
        <sz val="11"/>
        <color rgb="FF000000"/>
        <rFont val="楷体"/>
        <charset val="134"/>
      </rPr>
      <t>年防艾，</t>
    </r>
    <r>
      <rPr>
        <sz val="11"/>
        <color rgb="FF000000"/>
        <rFont val="Times New Roman"/>
        <charset val="134"/>
      </rPr>
      <t>2020</t>
    </r>
    <r>
      <rPr>
        <sz val="11"/>
        <color rgb="FF000000"/>
        <rFont val="楷体"/>
        <charset val="134"/>
      </rPr>
      <t>年餐厅防疫</t>
    </r>
  </si>
  <si>
    <r>
      <rPr>
        <sz val="11"/>
        <color rgb="FF000000"/>
        <rFont val="楷体"/>
        <charset val="134"/>
      </rPr>
      <t>黄</t>
    </r>
    <r>
      <rPr>
        <sz val="11"/>
        <color rgb="FF000000"/>
        <rFont val="Times New Roman"/>
        <charset val="134"/>
      </rPr>
      <t xml:space="preserve">  </t>
    </r>
    <r>
      <rPr>
        <sz val="11"/>
        <color rgb="FF000000"/>
        <rFont val="楷体"/>
        <charset val="134"/>
      </rPr>
      <t>婷</t>
    </r>
  </si>
  <si>
    <r>
      <t>2019</t>
    </r>
    <r>
      <rPr>
        <sz val="11"/>
        <color rgb="FF000000"/>
        <rFont val="楷体"/>
        <charset val="134"/>
      </rPr>
      <t>防艾活动</t>
    </r>
    <r>
      <rPr>
        <sz val="11"/>
        <color rgb="FF000000"/>
        <rFont val="Times New Roman"/>
        <charset val="134"/>
      </rPr>
      <t>,</t>
    </r>
    <r>
      <rPr>
        <sz val="11"/>
        <color rgb="FF000000"/>
        <rFont val="楷体"/>
        <charset val="134"/>
      </rPr>
      <t>疫情防控餐厅志愿活动</t>
    </r>
  </si>
  <si>
    <r>
      <rPr>
        <sz val="11"/>
        <color rgb="FF000000"/>
        <rFont val="楷体"/>
        <charset val="134"/>
      </rPr>
      <t>刘海龙</t>
    </r>
  </si>
  <si>
    <r>
      <t>17</t>
    </r>
    <r>
      <rPr>
        <sz val="11"/>
        <color rgb="FF000000"/>
        <rFont val="楷体"/>
        <charset val="134"/>
      </rPr>
      <t>年防艾志愿活动</t>
    </r>
    <r>
      <rPr>
        <sz val="11"/>
        <color rgb="FF000000"/>
        <rFont val="Times New Roman"/>
        <charset val="134"/>
      </rPr>
      <t>,19</t>
    </r>
    <r>
      <rPr>
        <sz val="11"/>
        <color rgb="FF000000"/>
        <rFont val="楷体"/>
        <charset val="134"/>
      </rPr>
      <t>年二青会志愿活动</t>
    </r>
  </si>
  <si>
    <r>
      <rPr>
        <sz val="11"/>
        <color rgb="FF000000"/>
        <rFont val="楷体"/>
        <charset val="134"/>
      </rPr>
      <t>刘继文</t>
    </r>
  </si>
  <si>
    <r>
      <rPr>
        <sz val="11"/>
        <color rgb="FF000000"/>
        <rFont val="楷体"/>
        <charset val="134"/>
      </rPr>
      <t>全国大学生防艾志愿活动</t>
    </r>
    <r>
      <rPr>
        <sz val="11"/>
        <color rgb="FF000000"/>
        <rFont val="Times New Roman"/>
        <charset val="134"/>
      </rPr>
      <t>,</t>
    </r>
    <r>
      <rPr>
        <sz val="11"/>
        <color rgb="FF000000"/>
        <rFont val="楷体"/>
        <charset val="134"/>
      </rPr>
      <t>防疫志愿活动</t>
    </r>
  </si>
  <si>
    <r>
      <rPr>
        <sz val="11"/>
        <color rgb="FF000000"/>
        <rFont val="楷体"/>
        <charset val="134"/>
      </rPr>
      <t>刘星辰</t>
    </r>
  </si>
  <si>
    <r>
      <rPr>
        <sz val="11"/>
        <color rgb="FF000000"/>
        <rFont val="楷体"/>
        <charset val="134"/>
      </rPr>
      <t>第十三届省城大学生预防艾滋病宣传活动</t>
    </r>
  </si>
  <si>
    <r>
      <rPr>
        <sz val="11"/>
        <color rgb="FF000000"/>
        <rFont val="楷体"/>
        <charset val="134"/>
      </rPr>
      <t>平麒翔</t>
    </r>
  </si>
  <si>
    <r>
      <rPr>
        <sz val="11"/>
        <color rgb="FF000000"/>
        <rFont val="楷体"/>
        <charset val="134"/>
      </rPr>
      <t>第十四届省城大学生预防艾滋病宣传活动</t>
    </r>
  </si>
  <si>
    <r>
      <rPr>
        <sz val="11"/>
        <color rgb="FF000000"/>
        <rFont val="楷体"/>
        <charset val="134"/>
      </rPr>
      <t>宋向阳</t>
    </r>
  </si>
  <si>
    <r>
      <rPr>
        <sz val="11"/>
        <color rgb="FF000000"/>
        <rFont val="楷体"/>
        <charset val="134"/>
      </rPr>
      <t>常科焰</t>
    </r>
  </si>
  <si>
    <r>
      <rPr>
        <sz val="11"/>
        <color rgb="FF000000"/>
        <rFont val="楷体"/>
        <charset val="134"/>
      </rPr>
      <t>防艾全体志愿活动大会、疫情防控，线上宣传</t>
    </r>
  </si>
  <si>
    <r>
      <rPr>
        <sz val="11"/>
        <color rgb="FF000000"/>
        <rFont val="楷体"/>
        <charset val="134"/>
      </rPr>
      <t>刘雅琪</t>
    </r>
  </si>
  <si>
    <r>
      <rPr>
        <sz val="11"/>
        <color rgb="FF000000"/>
        <rFont val="楷体"/>
        <charset val="134"/>
      </rPr>
      <t>令德餐厅防疫志愿活动（晚上），防艾志愿活动</t>
    </r>
  </si>
  <si>
    <r>
      <rPr>
        <sz val="11"/>
        <color rgb="FF000000"/>
        <rFont val="楷体"/>
        <charset val="134"/>
      </rPr>
      <t>张庭辅</t>
    </r>
  </si>
  <si>
    <r>
      <t>2018.2019.2020</t>
    </r>
    <r>
      <rPr>
        <sz val="11"/>
        <color rgb="FF000000"/>
        <rFont val="楷体"/>
        <charset val="134"/>
      </rPr>
      <t>防艾活动</t>
    </r>
  </si>
  <si>
    <r>
      <rPr>
        <sz val="11"/>
        <color rgb="FF000000"/>
        <rFont val="楷体"/>
        <charset val="134"/>
      </rPr>
      <t>陈嘉欣</t>
    </r>
  </si>
  <si>
    <r>
      <rPr>
        <sz val="11"/>
        <color rgb="FF000000"/>
        <rFont val="楷体"/>
        <charset val="134"/>
      </rPr>
      <t>防艾校内宣传（令德）</t>
    </r>
    <r>
      <rPr>
        <sz val="11"/>
        <color rgb="FF000000"/>
        <rFont val="Times New Roman"/>
        <charset val="134"/>
      </rPr>
      <t>,</t>
    </r>
    <r>
      <rPr>
        <sz val="11"/>
        <color rgb="FF000000"/>
        <rFont val="楷体"/>
        <charset val="134"/>
      </rPr>
      <t>防艾全体志愿活动大会</t>
    </r>
  </si>
  <si>
    <r>
      <rPr>
        <sz val="11"/>
        <color rgb="FF000000"/>
        <rFont val="楷体"/>
        <charset val="134"/>
      </rPr>
      <t>段雪妍</t>
    </r>
  </si>
  <si>
    <r>
      <rPr>
        <sz val="11"/>
        <color rgb="FF000000"/>
        <rFont val="楷体"/>
        <charset val="134"/>
      </rPr>
      <t>防艾全体志愿活动大会</t>
    </r>
    <r>
      <rPr>
        <sz val="11"/>
        <color rgb="FF000000"/>
        <rFont val="Times New Roman"/>
        <charset val="134"/>
      </rPr>
      <t>,</t>
    </r>
    <r>
      <rPr>
        <sz val="11"/>
        <color rgb="FF000000"/>
        <rFont val="楷体"/>
        <charset val="134"/>
      </rPr>
      <t>防艾校内宣传（令德）</t>
    </r>
  </si>
  <si>
    <r>
      <rPr>
        <sz val="11"/>
        <color rgb="FF000000"/>
        <rFont val="楷体"/>
        <charset val="134"/>
      </rPr>
      <t>郝书琪</t>
    </r>
  </si>
  <si>
    <r>
      <rPr>
        <sz val="11"/>
        <color rgb="FF000000"/>
        <rFont val="楷体"/>
        <charset val="134"/>
      </rPr>
      <t>榆次区修文镇防控新冠肺炎疫情志愿服务活动</t>
    </r>
  </si>
  <si>
    <r>
      <rPr>
        <sz val="11"/>
        <color rgb="FF000000"/>
        <rFont val="楷体"/>
        <charset val="134"/>
      </rPr>
      <t>侯智月</t>
    </r>
  </si>
  <si>
    <r>
      <rPr>
        <sz val="11"/>
        <color rgb="FF000000"/>
        <rFont val="宋体"/>
        <charset val="134"/>
      </rPr>
      <t>清运村志愿活动服务项目（包含演练和开村后）</t>
    </r>
    <r>
      <rPr>
        <sz val="11"/>
        <color rgb="FF000000"/>
        <rFont val="Times New Roman"/>
        <charset val="134"/>
      </rPr>
      <t>2020</t>
    </r>
    <r>
      <rPr>
        <sz val="11"/>
        <color rgb="FF000000"/>
        <rFont val="宋体"/>
        <charset val="134"/>
      </rPr>
      <t>年防疫志愿活动</t>
    </r>
  </si>
  <si>
    <r>
      <rPr>
        <sz val="11"/>
        <color rgb="FF000000"/>
        <rFont val="楷体"/>
        <charset val="134"/>
      </rPr>
      <t>康颖欣</t>
    </r>
  </si>
  <si>
    <r>
      <t>2019</t>
    </r>
    <r>
      <rPr>
        <sz val="11"/>
        <color rgb="FF000000"/>
        <rFont val="楷体"/>
        <charset val="134"/>
      </rPr>
      <t>年第十四届省城大学生防艾志愿活动</t>
    </r>
  </si>
  <si>
    <r>
      <rPr>
        <sz val="11"/>
        <color rgb="FF000000"/>
        <rFont val="楷体"/>
        <charset val="134"/>
      </rPr>
      <t>刘</t>
    </r>
    <r>
      <rPr>
        <sz val="11"/>
        <color rgb="FF000000"/>
        <rFont val="Times New Roman"/>
        <charset val="134"/>
      </rPr>
      <t xml:space="preserve">  </t>
    </r>
    <r>
      <rPr>
        <sz val="11"/>
        <color rgb="FF000000"/>
        <rFont val="楷体"/>
        <charset val="134"/>
      </rPr>
      <t>春</t>
    </r>
  </si>
  <si>
    <r>
      <rPr>
        <sz val="11"/>
        <color rgb="FF000000"/>
        <rFont val="楷体"/>
        <charset val="134"/>
      </rPr>
      <t>防艾志愿活动、防艾知识讲座，餐厅防疫志愿活动</t>
    </r>
  </si>
  <si>
    <r>
      <rPr>
        <sz val="11"/>
        <color rgb="FF000000"/>
        <rFont val="楷体"/>
        <charset val="134"/>
      </rPr>
      <t>刘舒婷</t>
    </r>
  </si>
  <si>
    <r>
      <t>“</t>
    </r>
    <r>
      <rPr>
        <sz val="11"/>
        <color rgb="FF000000"/>
        <rFont val="楷体"/>
        <charset val="134"/>
      </rPr>
      <t>美化校园，你我同行</t>
    </r>
    <r>
      <rPr>
        <sz val="11"/>
        <color rgb="FF000000"/>
        <rFont val="Times New Roman"/>
        <charset val="134"/>
      </rPr>
      <t xml:space="preserve">”   </t>
    </r>
    <r>
      <rPr>
        <sz val="11"/>
        <color rgb="FF000000"/>
        <rFont val="楷体"/>
        <charset val="134"/>
      </rPr>
      <t>防艾知识巡讲</t>
    </r>
  </si>
  <si>
    <r>
      <rPr>
        <sz val="11"/>
        <color rgb="FF000000"/>
        <rFont val="楷体"/>
        <charset val="134"/>
      </rPr>
      <t>申伊婷</t>
    </r>
  </si>
  <si>
    <r>
      <t>“</t>
    </r>
    <r>
      <rPr>
        <sz val="11"/>
        <color rgb="FF000000"/>
        <rFont val="楷体"/>
        <charset val="134"/>
      </rPr>
      <t>光盘行动</t>
    </r>
    <r>
      <rPr>
        <sz val="11"/>
        <color rgb="FF000000"/>
        <rFont val="Times New Roman"/>
        <charset val="134"/>
      </rPr>
      <t>”</t>
    </r>
    <r>
      <rPr>
        <sz val="11"/>
        <color rgb="FF000000"/>
        <rFont val="楷体"/>
        <charset val="134"/>
      </rPr>
      <t>餐厅活动，防艾全体志愿活动大会</t>
    </r>
  </si>
  <si>
    <r>
      <rPr>
        <sz val="11"/>
        <color rgb="FF000000"/>
        <rFont val="楷体"/>
        <charset val="134"/>
      </rPr>
      <t>石科伟</t>
    </r>
  </si>
  <si>
    <r>
      <rPr>
        <sz val="11"/>
        <color rgb="FF000000"/>
        <rFont val="楷体"/>
        <charset val="134"/>
      </rPr>
      <t>防艾全体志愿活动大会</t>
    </r>
    <r>
      <rPr>
        <sz val="11"/>
        <color rgb="FF000000"/>
        <rFont val="Times New Roman"/>
        <charset val="134"/>
      </rPr>
      <t xml:space="preserve">
</t>
    </r>
    <r>
      <rPr>
        <sz val="11"/>
        <color rgb="FF000000"/>
        <rFont val="楷体"/>
        <charset val="134"/>
      </rPr>
      <t>防艾校内宣传（令德）</t>
    </r>
  </si>
  <si>
    <r>
      <rPr>
        <sz val="11"/>
        <color rgb="FF000000"/>
        <rFont val="楷体"/>
        <charset val="134"/>
      </rPr>
      <t>张</t>
    </r>
    <r>
      <rPr>
        <sz val="11"/>
        <color rgb="FF000000"/>
        <rFont val="Times New Roman"/>
        <charset val="134"/>
      </rPr>
      <t xml:space="preserve">  </t>
    </r>
    <r>
      <rPr>
        <sz val="11"/>
        <color rgb="FF000000"/>
        <rFont val="楷体"/>
        <charset val="134"/>
      </rPr>
      <t>凯</t>
    </r>
  </si>
  <si>
    <r>
      <rPr>
        <sz val="11"/>
        <color rgb="FF000000"/>
        <rFont val="楷体"/>
        <charset val="134"/>
      </rPr>
      <t>防艾知识巡讲，山西大学疫情防控餐厅志愿活动</t>
    </r>
  </si>
  <si>
    <r>
      <rPr>
        <sz val="11"/>
        <color rgb="FF000000"/>
        <rFont val="楷体"/>
        <charset val="134"/>
      </rPr>
      <t>张</t>
    </r>
    <r>
      <rPr>
        <sz val="11"/>
        <color rgb="FF000000"/>
        <rFont val="Times New Roman"/>
        <charset val="134"/>
      </rPr>
      <t xml:space="preserve">  </t>
    </r>
    <r>
      <rPr>
        <sz val="11"/>
        <color rgb="FF000000"/>
        <rFont val="楷体"/>
        <charset val="134"/>
      </rPr>
      <t>祥</t>
    </r>
  </si>
  <si>
    <r>
      <rPr>
        <sz val="11"/>
        <color rgb="FF000000"/>
        <rFont val="楷体"/>
        <charset val="134"/>
      </rPr>
      <t>棉花公社志愿服务，预防艾滋病宣传志愿活动</t>
    </r>
  </si>
  <si>
    <r>
      <rPr>
        <sz val="11"/>
        <color rgb="FF000000"/>
        <rFont val="楷体"/>
        <charset val="134"/>
      </rPr>
      <t>张文泽</t>
    </r>
  </si>
  <si>
    <t>202023101030</t>
  </si>
  <si>
    <r>
      <rPr>
        <sz val="11"/>
        <color rgb="FF000000"/>
        <rFont val="楷体"/>
        <charset val="134"/>
      </rPr>
      <t>维护窗口秩序；费用查询；疏导人群登记信息</t>
    </r>
  </si>
  <si>
    <r>
      <rPr>
        <sz val="11"/>
        <color theme="1"/>
        <rFont val="楷体"/>
        <charset val="134"/>
      </rPr>
      <t>韩世琦</t>
    </r>
  </si>
  <si>
    <t>201801301020</t>
  </si>
  <si>
    <r>
      <rPr>
        <sz val="11"/>
        <color theme="1"/>
        <rFont val="楷体"/>
        <charset val="134"/>
      </rPr>
      <t>防艾全体志愿活动大会</t>
    </r>
    <r>
      <rPr>
        <sz val="11"/>
        <color theme="1"/>
        <rFont val="Times New Roman"/>
        <charset val="134"/>
      </rPr>
      <t xml:space="preserve">
</t>
    </r>
    <r>
      <rPr>
        <sz val="11"/>
        <color theme="1"/>
        <rFont val="楷体"/>
        <charset val="134"/>
      </rPr>
      <t>防艾校内宣传（令德）</t>
    </r>
  </si>
  <si>
    <r>
      <rPr>
        <sz val="11"/>
        <color rgb="FF000000"/>
        <rFont val="楷体"/>
        <charset val="134"/>
      </rPr>
      <t>陈懿凯</t>
    </r>
  </si>
  <si>
    <r>
      <rPr>
        <sz val="11"/>
        <color rgb="FF000000"/>
        <rFont val="楷体"/>
        <charset val="134"/>
      </rPr>
      <t>防艾校内宣传</t>
    </r>
    <r>
      <rPr>
        <sz val="11"/>
        <color rgb="FF000000"/>
        <rFont val="Times New Roman"/>
        <charset val="134"/>
      </rPr>
      <t>,</t>
    </r>
    <r>
      <rPr>
        <sz val="11"/>
        <color rgb="FF000000"/>
        <rFont val="楷体"/>
        <charset val="134"/>
      </rPr>
      <t>防艾知识宣讲</t>
    </r>
    <r>
      <rPr>
        <sz val="11"/>
        <color rgb="FF000000"/>
        <rFont val="Times New Roman"/>
        <charset val="134"/>
      </rPr>
      <t xml:space="preserve">
</t>
    </r>
    <r>
      <rPr>
        <sz val="11"/>
        <color rgb="FF000000"/>
        <rFont val="楷体"/>
        <charset val="134"/>
      </rPr>
      <t>餐厅防艾志愿活动</t>
    </r>
  </si>
  <si>
    <r>
      <rPr>
        <sz val="11"/>
        <color rgb="FF000000"/>
        <rFont val="楷体"/>
        <charset val="134"/>
      </rPr>
      <t>李</t>
    </r>
    <r>
      <rPr>
        <sz val="11"/>
        <color rgb="FF000000"/>
        <rFont val="Times New Roman"/>
        <charset val="134"/>
      </rPr>
      <t xml:space="preserve">  </t>
    </r>
    <r>
      <rPr>
        <sz val="11"/>
        <color rgb="FF000000"/>
        <rFont val="楷体"/>
        <charset val="134"/>
      </rPr>
      <t>铎</t>
    </r>
  </si>
  <si>
    <r>
      <rPr>
        <sz val="11"/>
        <color rgb="FF000000"/>
        <rFont val="楷体"/>
        <charset val="134"/>
      </rPr>
      <t>防艾，刷树活动，画展志愿活动，疫情食堂志愿活动</t>
    </r>
  </si>
  <si>
    <r>
      <rPr>
        <sz val="11"/>
        <color rgb="FF000000"/>
        <rFont val="楷体"/>
        <charset val="134"/>
      </rPr>
      <t>林雅萍</t>
    </r>
  </si>
  <si>
    <r>
      <rPr>
        <sz val="11"/>
        <color rgb="FF000000"/>
        <rFont val="楷体"/>
        <charset val="134"/>
      </rPr>
      <t>防艾知识巡讲</t>
    </r>
    <r>
      <rPr>
        <sz val="11"/>
        <color rgb="FF000000"/>
        <rFont val="Times New Roman"/>
        <charset val="134"/>
      </rPr>
      <t>(</t>
    </r>
    <r>
      <rPr>
        <sz val="11"/>
        <color rgb="FF000000"/>
        <rFont val="楷体"/>
        <charset val="134"/>
      </rPr>
      <t>历史文化学院，继续教育学院</t>
    </r>
    <r>
      <rPr>
        <sz val="11"/>
        <color rgb="FF000000"/>
        <rFont val="Times New Roman"/>
        <charset val="134"/>
      </rPr>
      <t>)</t>
    </r>
  </si>
  <si>
    <r>
      <rPr>
        <sz val="11"/>
        <color rgb="FF000000"/>
        <rFont val="楷体"/>
        <charset val="134"/>
      </rPr>
      <t>王</t>
    </r>
    <r>
      <rPr>
        <sz val="11"/>
        <color rgb="FF000000"/>
        <rFont val="Times New Roman"/>
        <charset val="134"/>
      </rPr>
      <t xml:space="preserve">  </t>
    </r>
    <r>
      <rPr>
        <sz val="11"/>
        <color rgb="FF000000"/>
        <rFont val="楷体"/>
        <charset val="134"/>
      </rPr>
      <t>娟</t>
    </r>
  </si>
  <si>
    <r>
      <t>2018</t>
    </r>
    <r>
      <rPr>
        <sz val="11"/>
        <color rgb="FF000000"/>
        <rFont val="楷体"/>
        <charset val="134"/>
      </rPr>
      <t>年</t>
    </r>
    <r>
      <rPr>
        <sz val="11"/>
        <color rgb="FF000000"/>
        <rFont val="Times New Roman"/>
        <charset val="134"/>
      </rPr>
      <t>2019</t>
    </r>
    <r>
      <rPr>
        <sz val="11"/>
        <color rgb="FF000000"/>
        <rFont val="楷体"/>
        <charset val="134"/>
      </rPr>
      <t>年</t>
    </r>
    <r>
      <rPr>
        <sz val="11"/>
        <color rgb="FF000000"/>
        <rFont val="Times New Roman"/>
        <charset val="134"/>
      </rPr>
      <t>2020</t>
    </r>
    <r>
      <rPr>
        <sz val="11"/>
        <color rgb="FF000000"/>
        <rFont val="楷体"/>
        <charset val="134"/>
      </rPr>
      <t>年防艾志愿服务</t>
    </r>
  </si>
  <si>
    <r>
      <rPr>
        <sz val="11"/>
        <color rgb="FF000000"/>
        <rFont val="楷体"/>
        <charset val="134"/>
      </rPr>
      <t>王</t>
    </r>
    <r>
      <rPr>
        <sz val="11"/>
        <color rgb="FF000000"/>
        <rFont val="Times New Roman"/>
        <charset val="134"/>
      </rPr>
      <t xml:space="preserve">  </t>
    </r>
    <r>
      <rPr>
        <sz val="11"/>
        <color rgb="FF000000"/>
        <rFont val="楷体"/>
        <charset val="134"/>
      </rPr>
      <t>倩</t>
    </r>
  </si>
  <si>
    <r>
      <rPr>
        <sz val="11"/>
        <color rgb="FF000000"/>
        <rFont val="楷体"/>
        <charset val="134"/>
      </rPr>
      <t>疫情防控餐厅志愿活动；第十三、十四届防艾活动</t>
    </r>
  </si>
  <si>
    <r>
      <rPr>
        <sz val="11"/>
        <color rgb="FF000000"/>
        <rFont val="楷体"/>
        <charset val="134"/>
      </rPr>
      <t>王世杰</t>
    </r>
  </si>
  <si>
    <r>
      <rPr>
        <sz val="11"/>
        <color rgb="FF000000"/>
        <rFont val="楷体"/>
        <charset val="134"/>
      </rPr>
      <t>第十三、十四届省城大学生预防艾滋病宣传活动</t>
    </r>
  </si>
  <si>
    <r>
      <rPr>
        <sz val="11"/>
        <color rgb="FF000000"/>
        <rFont val="楷体"/>
        <charset val="134"/>
      </rPr>
      <t>许潇婷</t>
    </r>
  </si>
  <si>
    <r>
      <rPr>
        <sz val="11"/>
        <color rgb="FF000000"/>
        <rFont val="楷体"/>
        <charset val="134"/>
      </rPr>
      <t>防艾宣传</t>
    </r>
    <r>
      <rPr>
        <sz val="11"/>
        <color rgb="FF000000"/>
        <rFont val="Times New Roman"/>
        <charset val="134"/>
      </rPr>
      <t xml:space="preserve"> </t>
    </r>
    <r>
      <rPr>
        <sz val="11"/>
        <color rgb="FF000000"/>
        <rFont val="楷体"/>
        <charset val="134"/>
      </rPr>
      <t>疫情防控餐厅志愿活动</t>
    </r>
    <r>
      <rPr>
        <sz val="11"/>
        <color rgb="FF000000"/>
        <rFont val="Times New Roman"/>
        <charset val="134"/>
      </rPr>
      <t xml:space="preserve"> </t>
    </r>
    <r>
      <rPr>
        <sz val="11"/>
        <color rgb="FF000000"/>
        <rFont val="楷体"/>
        <charset val="134"/>
      </rPr>
      <t>创城志愿活动</t>
    </r>
  </si>
  <si>
    <r>
      <rPr>
        <sz val="11"/>
        <color rgb="FF000000"/>
        <rFont val="楷体"/>
        <charset val="134"/>
      </rPr>
      <t>姜少华</t>
    </r>
  </si>
  <si>
    <r>
      <rPr>
        <sz val="11"/>
        <color rgb="FF000000"/>
        <rFont val="楷体"/>
        <charset val="134"/>
      </rPr>
      <t>第十四届防艾志愿活动
山西大学餐厅防疫志愿活动</t>
    </r>
  </si>
  <si>
    <t>康  丽</t>
  </si>
  <si>
    <r>
      <rPr>
        <sz val="11"/>
        <color rgb="FF000000"/>
        <rFont val="楷体"/>
        <charset val="134"/>
      </rPr>
      <t>山西大学餐厅防疫志愿活动</t>
    </r>
    <r>
      <rPr>
        <sz val="11"/>
        <color rgb="FF000000"/>
        <rFont val="Times New Roman"/>
        <charset val="134"/>
      </rPr>
      <t>(</t>
    </r>
    <r>
      <rPr>
        <sz val="11"/>
        <color rgb="FF000000"/>
        <rFont val="楷体"/>
        <charset val="134"/>
      </rPr>
      <t>中午</t>
    </r>
    <r>
      <rPr>
        <sz val="11"/>
        <color rgb="FF000000"/>
        <rFont val="Times New Roman"/>
        <charset val="134"/>
      </rPr>
      <t>)</t>
    </r>
    <r>
      <rPr>
        <sz val="11"/>
        <color rgb="FF000000"/>
        <rFont val="楷体"/>
        <charset val="134"/>
      </rPr>
      <t>、第十三届防艾</t>
    </r>
  </si>
  <si>
    <r>
      <rPr>
        <sz val="11"/>
        <color rgb="FF000000"/>
        <rFont val="楷体"/>
        <charset val="134"/>
      </rPr>
      <t>张熙辰</t>
    </r>
  </si>
  <si>
    <r>
      <rPr>
        <sz val="11"/>
        <color rgb="FF000000"/>
        <rFont val="Times New Roman"/>
        <charset val="134"/>
      </rPr>
      <t>1.</t>
    </r>
    <r>
      <rPr>
        <sz val="11"/>
        <color rgb="FF000000"/>
        <rFont val="楷体"/>
        <charset val="134"/>
      </rPr>
      <t xml:space="preserve">棉花公社公益活动
</t>
    </r>
    <r>
      <rPr>
        <sz val="11"/>
        <color rgb="FF000000"/>
        <rFont val="Times New Roman"/>
        <charset val="134"/>
      </rPr>
      <t>2.</t>
    </r>
    <r>
      <rPr>
        <sz val="11"/>
        <color rgb="FF000000"/>
        <rFont val="楷体"/>
        <charset val="134"/>
      </rPr>
      <t>预防艾滋病宣传活动</t>
    </r>
  </si>
  <si>
    <r>
      <rPr>
        <sz val="11"/>
        <color rgb="FF000000"/>
        <rFont val="楷体"/>
        <charset val="134"/>
      </rPr>
      <t>蔡</t>
    </r>
    <r>
      <rPr>
        <sz val="11"/>
        <color rgb="FF000000"/>
        <rFont val="Times New Roman"/>
        <charset val="134"/>
      </rPr>
      <t xml:space="preserve">  </t>
    </r>
    <r>
      <rPr>
        <sz val="11"/>
        <color rgb="FF000000"/>
        <rFont val="楷体"/>
        <charset val="134"/>
      </rPr>
      <t>耀</t>
    </r>
  </si>
  <si>
    <r>
      <rPr>
        <sz val="11"/>
        <color rgb="FF000000"/>
        <rFont val="楷体"/>
        <charset val="134"/>
      </rPr>
      <t>防艾校内宣传（令德）
防艾知识巡讲（体育学院）</t>
    </r>
  </si>
  <si>
    <r>
      <rPr>
        <sz val="11"/>
        <color rgb="FF000000"/>
        <rFont val="楷体"/>
        <charset val="134"/>
      </rPr>
      <t>陈逸恺</t>
    </r>
  </si>
  <si>
    <r>
      <rPr>
        <sz val="11"/>
        <color rgb="FF000000"/>
        <rFont val="Times New Roman"/>
        <charset val="134"/>
      </rPr>
      <t>2019</t>
    </r>
    <r>
      <rPr>
        <sz val="11"/>
        <color rgb="FF000000"/>
        <rFont val="楷体"/>
        <charset val="134"/>
      </rPr>
      <t>防艾</t>
    </r>
    <r>
      <rPr>
        <sz val="11"/>
        <color rgb="FF000000"/>
        <rFont val="Times New Roman"/>
        <charset val="134"/>
      </rPr>
      <t xml:space="preserve"> 2020</t>
    </r>
    <r>
      <rPr>
        <sz val="11"/>
        <color rgb="FF000000"/>
        <rFont val="楷体"/>
        <charset val="134"/>
      </rPr>
      <t>防艾</t>
    </r>
    <r>
      <rPr>
        <sz val="11"/>
        <color rgb="FF000000"/>
        <rFont val="Times New Roman"/>
        <charset val="134"/>
      </rPr>
      <t xml:space="preserve"> </t>
    </r>
    <r>
      <rPr>
        <sz val="11"/>
        <color rgb="FF000000"/>
        <rFont val="楷体"/>
        <charset val="134"/>
      </rPr>
      <t>善行</t>
    </r>
    <r>
      <rPr>
        <sz val="11"/>
        <color rgb="FF000000"/>
        <rFont val="Times New Roman"/>
        <charset val="134"/>
      </rPr>
      <t>100</t>
    </r>
    <r>
      <rPr>
        <sz val="11"/>
        <color rgb="FF000000"/>
        <rFont val="楷体"/>
        <charset val="134"/>
      </rPr>
      <t>街头劝募</t>
    </r>
  </si>
  <si>
    <r>
      <rPr>
        <sz val="11"/>
        <color rgb="FF000000"/>
        <rFont val="楷体"/>
        <charset val="134"/>
      </rPr>
      <t>何雨豪</t>
    </r>
  </si>
  <si>
    <r>
      <rPr>
        <sz val="11"/>
        <color rgb="FF000000"/>
        <rFont val="楷体"/>
        <charset val="134"/>
      </rPr>
      <t>光盘行动</t>
    </r>
    <r>
      <rPr>
        <sz val="11"/>
        <color rgb="FF000000"/>
        <rFont val="Times New Roman"/>
        <charset val="134"/>
      </rPr>
      <t xml:space="preserve">   </t>
    </r>
    <r>
      <rPr>
        <sz val="11"/>
        <color rgb="FF000000"/>
        <rFont val="楷体"/>
        <charset val="134"/>
      </rPr>
      <t>防艾活动</t>
    </r>
    <r>
      <rPr>
        <sz val="11"/>
        <color rgb="FF000000"/>
        <rFont val="Times New Roman"/>
        <charset val="134"/>
      </rPr>
      <t xml:space="preserve">   </t>
    </r>
    <r>
      <rPr>
        <sz val="11"/>
        <color rgb="FF000000"/>
        <rFont val="楷体"/>
        <charset val="134"/>
      </rPr>
      <t>成立研究院礼仪活动</t>
    </r>
  </si>
  <si>
    <r>
      <rPr>
        <sz val="11"/>
        <color rgb="FF000000"/>
        <rFont val="楷体"/>
        <charset val="134"/>
      </rPr>
      <t>姜育恒</t>
    </r>
  </si>
  <si>
    <r>
      <rPr>
        <sz val="11"/>
        <color rgb="FF000000"/>
        <rFont val="楷体"/>
        <charset val="134"/>
      </rPr>
      <t>美化校园</t>
    </r>
    <r>
      <rPr>
        <sz val="11"/>
        <color rgb="FF000000"/>
        <rFont val="Times New Roman"/>
        <charset val="134"/>
      </rPr>
      <t xml:space="preserve"> </t>
    </r>
    <r>
      <rPr>
        <sz val="11"/>
        <color rgb="FF000000"/>
        <rFont val="楷体"/>
        <charset val="134"/>
      </rPr>
      <t>你我同行
山西大学疫情防控餐厅志愿活动</t>
    </r>
  </si>
  <si>
    <r>
      <rPr>
        <sz val="11"/>
        <color rgb="FF000000"/>
        <rFont val="楷体"/>
        <charset val="134"/>
      </rPr>
      <t>罗棋妍</t>
    </r>
  </si>
  <si>
    <r>
      <rPr>
        <sz val="11"/>
        <color rgb="FF000000"/>
        <rFont val="楷体"/>
        <charset val="134"/>
      </rPr>
      <t>谢与辉</t>
    </r>
  </si>
  <si>
    <r>
      <rPr>
        <sz val="11"/>
        <color rgb="FF000000"/>
        <rFont val="楷体"/>
        <charset val="134"/>
      </rPr>
      <t>太原市科学防控新冠肺炎等传染病健康科普巡展活动</t>
    </r>
  </si>
  <si>
    <r>
      <rPr>
        <sz val="11"/>
        <color rgb="FF000000"/>
        <rFont val="楷体"/>
        <charset val="134"/>
      </rPr>
      <t>辛子昱</t>
    </r>
  </si>
  <si>
    <r>
      <rPr>
        <sz val="11"/>
        <color rgb="FF000000"/>
        <rFont val="楷体"/>
        <charset val="134"/>
      </rPr>
      <t>防艾校内宣传（令德），防艾知识巡讲（体育学院）</t>
    </r>
  </si>
  <si>
    <r>
      <rPr>
        <sz val="11"/>
        <color rgb="FF000000"/>
        <rFont val="楷体"/>
        <charset val="134"/>
      </rPr>
      <t>杨一帆</t>
    </r>
  </si>
  <si>
    <r>
      <rPr>
        <sz val="11"/>
        <color rgb="FF000000"/>
        <rFont val="Times New Roman"/>
        <charset val="134"/>
      </rPr>
      <t>2019</t>
    </r>
    <r>
      <rPr>
        <sz val="11"/>
        <color rgb="FF000000"/>
        <rFont val="楷体"/>
        <charset val="134"/>
      </rPr>
      <t>年防艾志愿活动；</t>
    </r>
    <r>
      <rPr>
        <sz val="11"/>
        <color rgb="FF000000"/>
        <rFont val="Times New Roman"/>
        <charset val="134"/>
      </rPr>
      <t>2020</t>
    </r>
    <r>
      <rPr>
        <sz val="11"/>
        <color rgb="FF000000"/>
        <rFont val="楷体"/>
        <charset val="134"/>
      </rPr>
      <t>年餐厅防疫志愿活动</t>
    </r>
  </si>
  <si>
    <t>刘  倩</t>
  </si>
  <si>
    <r>
      <rPr>
        <sz val="11"/>
        <color rgb="FF000000"/>
        <rFont val="楷体"/>
        <charset val="134"/>
      </rPr>
      <t>第十三届防艾志愿活动
山西大学疫情防控餐厅（晚上）</t>
    </r>
  </si>
  <si>
    <r>
      <rPr>
        <sz val="11"/>
        <color rgb="FF000000"/>
        <rFont val="楷体"/>
        <charset val="134"/>
      </rPr>
      <t>杨泽宇</t>
    </r>
  </si>
  <si>
    <r>
      <rPr>
        <sz val="11"/>
        <color rgb="FF000000"/>
        <rFont val="楷体"/>
        <charset val="134"/>
      </rPr>
      <t>校内防艾巡讲</t>
    </r>
    <r>
      <rPr>
        <sz val="11"/>
        <color rgb="FF000000"/>
        <rFont val="Times New Roman"/>
        <charset val="134"/>
      </rPr>
      <t>(</t>
    </r>
    <r>
      <rPr>
        <sz val="11"/>
        <color rgb="FF000000"/>
        <rFont val="楷体"/>
        <charset val="134"/>
      </rPr>
      <t>美术学院</t>
    </r>
    <r>
      <rPr>
        <sz val="11"/>
        <color rgb="FF000000"/>
        <rFont val="Times New Roman"/>
        <charset val="134"/>
      </rPr>
      <t>)</t>
    </r>
    <r>
      <rPr>
        <sz val="11"/>
        <color rgb="FF000000"/>
        <rFont val="楷体"/>
        <charset val="134"/>
      </rPr>
      <t>校内防艾宣讲</t>
    </r>
    <r>
      <rPr>
        <sz val="11"/>
        <color rgb="FF000000"/>
        <rFont val="Times New Roman"/>
        <charset val="134"/>
      </rPr>
      <t>(</t>
    </r>
    <r>
      <rPr>
        <sz val="11"/>
        <color rgb="FF000000"/>
        <rFont val="楷体"/>
        <charset val="134"/>
      </rPr>
      <t>政管经管</t>
    </r>
    <r>
      <rPr>
        <sz val="11"/>
        <color rgb="FF000000"/>
        <rFont val="Times New Roman"/>
        <charset val="134"/>
      </rPr>
      <t>)</t>
    </r>
  </si>
  <si>
    <t>李  冰</t>
  </si>
  <si>
    <r>
      <rPr>
        <sz val="11"/>
        <color rgb="FF000000"/>
        <rFont val="Times New Roman"/>
        <charset val="134"/>
      </rPr>
      <t>2018</t>
    </r>
    <r>
      <rPr>
        <sz val="11"/>
        <color rgb="FF000000"/>
        <rFont val="楷体"/>
        <charset val="134"/>
      </rPr>
      <t>年防艾活动志愿活动，</t>
    </r>
    <r>
      <rPr>
        <sz val="11"/>
        <color rgb="FF000000"/>
        <rFont val="Times New Roman"/>
        <charset val="134"/>
      </rPr>
      <t>2019</t>
    </r>
    <r>
      <rPr>
        <sz val="11"/>
        <color rgb="FF000000"/>
        <rFont val="楷体"/>
        <charset val="134"/>
      </rPr>
      <t>年防艾活动志愿活动</t>
    </r>
  </si>
  <si>
    <r>
      <rPr>
        <sz val="11"/>
        <color rgb="FF000000"/>
        <rFont val="楷体"/>
        <charset val="134"/>
      </rPr>
      <t>张肖剑</t>
    </r>
  </si>
  <si>
    <r>
      <rPr>
        <sz val="11"/>
        <color rgb="FF000000"/>
        <rFont val="楷体"/>
        <charset val="134"/>
      </rPr>
      <t>创城志愿活动，预防艾滋病宣传活动，棉花公社第一期</t>
    </r>
  </si>
  <si>
    <r>
      <rPr>
        <sz val="11"/>
        <color rgb="FF000000"/>
        <rFont val="楷体"/>
        <charset val="134"/>
      </rPr>
      <t>刘佳玉</t>
    </r>
  </si>
  <si>
    <t>202023118016</t>
  </si>
  <si>
    <t>对返乡人员进行登记，关注其行程，负责每日检测体温</t>
  </si>
  <si>
    <r>
      <rPr>
        <sz val="11"/>
        <color rgb="FF000000"/>
        <rFont val="楷体"/>
        <charset val="134"/>
      </rPr>
      <t>张雅思</t>
    </r>
  </si>
  <si>
    <r>
      <rPr>
        <sz val="11"/>
        <color rgb="FF000000"/>
        <rFont val="楷体"/>
        <charset val="134"/>
      </rPr>
      <t>防艾宣传活动、防艾骑行、山西大学坞城校区创城志愿活动</t>
    </r>
  </si>
  <si>
    <r>
      <rPr>
        <sz val="11"/>
        <color rgb="FF000000"/>
        <rFont val="楷体"/>
        <charset val="134"/>
      </rPr>
      <t>任雪锋</t>
    </r>
  </si>
  <si>
    <r>
      <rPr>
        <sz val="11"/>
        <color rgb="FF000000"/>
        <rFont val="楷体"/>
        <charset val="134"/>
      </rPr>
      <t>防艾知识巡讲防艾校内宣传
山西大学坞城校区创城志愿活动</t>
    </r>
  </si>
  <si>
    <r>
      <rPr>
        <sz val="11"/>
        <color rgb="FF000000"/>
        <rFont val="楷体"/>
        <charset val="134"/>
      </rPr>
      <t>马鸣璘</t>
    </r>
  </si>
  <si>
    <r>
      <rPr>
        <sz val="11"/>
        <color rgb="FF000000"/>
        <rFont val="楷体"/>
        <charset val="134"/>
      </rPr>
      <t>防艾知识巡讲（体育</t>
    </r>
    <r>
      <rPr>
        <sz val="11"/>
        <color rgb="FF000000"/>
        <rFont val="Times New Roman"/>
        <charset val="134"/>
      </rPr>
      <t>/</t>
    </r>
    <r>
      <rPr>
        <sz val="11"/>
        <color rgb="FF000000"/>
        <rFont val="楷体"/>
        <charset val="134"/>
      </rPr>
      <t>音乐</t>
    </r>
    <r>
      <rPr>
        <sz val="11"/>
        <color rgb="FF000000"/>
        <rFont val="Times New Roman"/>
        <charset val="134"/>
      </rPr>
      <t>/</t>
    </r>
    <r>
      <rPr>
        <sz val="11"/>
        <color rgb="FF000000"/>
        <rFont val="楷体"/>
        <charset val="134"/>
      </rPr>
      <t>美术学院），疫情防控餐厅志愿活动</t>
    </r>
  </si>
  <si>
    <t>王  昕</t>
  </si>
  <si>
    <t>202023101021</t>
  </si>
  <si>
    <r>
      <rPr>
        <sz val="11"/>
        <color rgb="FF000000"/>
        <rFont val="楷体"/>
        <charset val="134"/>
      </rPr>
      <t>小区门口体温登记；小区门口外来车辆登记；体温测量；信息统计</t>
    </r>
  </si>
  <si>
    <t>仇  怡</t>
  </si>
  <si>
    <r>
      <rPr>
        <sz val="11"/>
        <color rgb="FF000000"/>
        <rFont val="Times New Roman"/>
        <charset val="134"/>
      </rPr>
      <t>2019</t>
    </r>
    <r>
      <rPr>
        <sz val="11"/>
        <color rgb="FF000000"/>
        <rFont val="楷体"/>
        <charset val="134"/>
      </rPr>
      <t>年世界艾滋病日暨第十四届省城大学生预防艾滋病宣传活动</t>
    </r>
  </si>
  <si>
    <r>
      <rPr>
        <sz val="11"/>
        <color rgb="FF000000"/>
        <rFont val="楷体"/>
        <charset val="134"/>
      </rPr>
      <t>姜自由</t>
    </r>
  </si>
  <si>
    <t>李  丽</t>
  </si>
  <si>
    <r>
      <rPr>
        <sz val="11"/>
        <color rgb="FF000000"/>
        <rFont val="楷体"/>
        <charset val="134"/>
      </rPr>
      <t>防艾校内宣传防艾知识巡讲（初民学院、教育科学学院）</t>
    </r>
  </si>
  <si>
    <r>
      <rPr>
        <sz val="11"/>
        <color rgb="FF000000"/>
        <rFont val="楷体"/>
        <charset val="134"/>
      </rPr>
      <t>任鹏伟</t>
    </r>
  </si>
  <si>
    <r>
      <rPr>
        <sz val="11"/>
        <color rgb="FF000000"/>
        <rFont val="楷体"/>
        <charset val="134"/>
      </rPr>
      <t>杨金宇</t>
    </r>
  </si>
  <si>
    <r>
      <rPr>
        <sz val="11"/>
        <color rgb="FF000000"/>
        <rFont val="楷体"/>
        <charset val="134"/>
      </rPr>
      <t>杜欣垚</t>
    </r>
  </si>
  <si>
    <r>
      <rPr>
        <sz val="11"/>
        <color rgb="FF000000"/>
        <rFont val="Times New Roman"/>
        <charset val="134"/>
      </rPr>
      <t>2020</t>
    </r>
    <r>
      <rPr>
        <sz val="11"/>
        <color rgb="FF000000"/>
        <rFont val="楷体"/>
        <charset val="134"/>
      </rPr>
      <t>年防艾活动、</t>
    </r>
    <r>
      <rPr>
        <sz val="11"/>
        <color rgb="FF000000"/>
        <rFont val="Times New Roman"/>
        <charset val="134"/>
      </rPr>
      <t>2019</t>
    </r>
    <r>
      <rPr>
        <sz val="11"/>
        <color rgb="FF000000"/>
        <rFont val="楷体"/>
        <charset val="134"/>
      </rPr>
      <t>年防艾活动、餐厅防疫活动、创城活动</t>
    </r>
  </si>
  <si>
    <r>
      <rPr>
        <sz val="11"/>
        <color rgb="FF000000"/>
        <rFont val="楷体"/>
        <charset val="134"/>
      </rPr>
      <t>孙婧琦</t>
    </r>
  </si>
  <si>
    <r>
      <rPr>
        <sz val="11"/>
        <color rgb="FF000000"/>
        <rFont val="Times New Roman"/>
        <charset val="134"/>
      </rPr>
      <t>2018</t>
    </r>
    <r>
      <rPr>
        <sz val="11"/>
        <color rgb="FF000000"/>
        <rFont val="楷体"/>
        <charset val="134"/>
      </rPr>
      <t>，</t>
    </r>
    <r>
      <rPr>
        <sz val="11"/>
        <color rgb="FF000000"/>
        <rFont val="Times New Roman"/>
        <charset val="134"/>
      </rPr>
      <t>2019</t>
    </r>
    <r>
      <rPr>
        <sz val="11"/>
        <color rgb="FF000000"/>
        <rFont val="楷体"/>
        <charset val="134"/>
      </rPr>
      <t>，</t>
    </r>
    <r>
      <rPr>
        <sz val="11"/>
        <color rgb="FF000000"/>
        <rFont val="Times New Roman"/>
        <charset val="134"/>
      </rPr>
      <t>2020</t>
    </r>
    <r>
      <rPr>
        <sz val="11"/>
        <color rgb="FF000000"/>
        <rFont val="楷体"/>
        <charset val="134"/>
      </rPr>
      <t>防艾活动；校园刷树；餐厅防疫志愿活动</t>
    </r>
  </si>
  <si>
    <r>
      <rPr>
        <sz val="11"/>
        <color rgb="FF000000"/>
        <rFont val="楷体"/>
        <charset val="134"/>
      </rPr>
      <t>徐佳慧</t>
    </r>
  </si>
  <si>
    <r>
      <rPr>
        <sz val="11"/>
        <color rgb="FF000000"/>
        <rFont val="Times New Roman"/>
        <charset val="134"/>
      </rPr>
      <t>2018</t>
    </r>
    <r>
      <rPr>
        <sz val="11"/>
        <color rgb="FF000000"/>
        <rFont val="楷体"/>
        <charset val="134"/>
      </rPr>
      <t>年和</t>
    </r>
    <r>
      <rPr>
        <sz val="11"/>
        <color rgb="FF000000"/>
        <rFont val="Times New Roman"/>
        <charset val="134"/>
      </rPr>
      <t>2019</t>
    </r>
    <r>
      <rPr>
        <sz val="11"/>
        <color rgb="FF000000"/>
        <rFont val="楷体"/>
        <charset val="134"/>
      </rPr>
      <t>年防艾活动
餐厅服务志愿活动
创城活动志愿活动</t>
    </r>
  </si>
  <si>
    <t>常  溪</t>
  </si>
  <si>
    <r>
      <rPr>
        <sz val="11"/>
        <color rgb="FF000000"/>
        <rFont val="楷体"/>
        <charset val="134"/>
      </rPr>
      <t>第十四届防艾志愿活动；山西大学坞城校区创城志愿活动；山西大学画展</t>
    </r>
  </si>
  <si>
    <r>
      <rPr>
        <sz val="11"/>
        <color rgb="FF000000"/>
        <rFont val="楷体"/>
        <charset val="134"/>
      </rPr>
      <t>李佳珍</t>
    </r>
  </si>
  <si>
    <r>
      <rPr>
        <sz val="11"/>
        <color rgb="FF000000"/>
        <rFont val="楷体"/>
        <charset val="134"/>
      </rPr>
      <t>尉晓荣</t>
    </r>
  </si>
  <si>
    <r>
      <rPr>
        <sz val="11"/>
        <color rgb="FF000000"/>
        <rFont val="楷体"/>
        <charset val="134"/>
      </rPr>
      <t>山西大学疫情防控餐厅志愿活动（晚上）；山西大学坞城校区创城志愿活动</t>
    </r>
  </si>
  <si>
    <t>管  理</t>
  </si>
  <si>
    <r>
      <rPr>
        <sz val="11"/>
        <color rgb="FF000000"/>
        <rFont val="楷体"/>
        <charset val="134"/>
      </rPr>
      <t>山西大学餐厅防疫志愿活动（中午）、</t>
    </r>
    <r>
      <rPr>
        <sz val="11"/>
        <color rgb="FF000000"/>
        <rFont val="Times New Roman"/>
        <charset val="134"/>
      </rPr>
      <t>18</t>
    </r>
    <r>
      <rPr>
        <sz val="11"/>
        <color rgb="FF000000"/>
        <rFont val="楷体"/>
        <charset val="134"/>
      </rPr>
      <t>第十三届防艾、</t>
    </r>
    <r>
      <rPr>
        <sz val="11"/>
        <color rgb="FF000000"/>
        <rFont val="Times New Roman"/>
        <charset val="134"/>
      </rPr>
      <t>19</t>
    </r>
    <r>
      <rPr>
        <sz val="11"/>
        <color rgb="FF000000"/>
        <rFont val="楷体"/>
        <charset val="134"/>
      </rPr>
      <t>第十四届防艾</t>
    </r>
  </si>
  <si>
    <r>
      <rPr>
        <sz val="11"/>
        <color rgb="FF000000"/>
        <rFont val="楷体"/>
        <charset val="134"/>
      </rPr>
      <t>李瑞渊</t>
    </r>
  </si>
  <si>
    <r>
      <rPr>
        <sz val="11"/>
        <color rgb="FF000000"/>
        <rFont val="楷体"/>
        <charset val="134"/>
      </rPr>
      <t>山西大学疫情防控餐厅志愿活动
十三届防艾志愿活动
十四届防艾志愿活动</t>
    </r>
  </si>
  <si>
    <t>邢  超</t>
  </si>
  <si>
    <r>
      <rPr>
        <sz val="11"/>
        <color rgb="FF000000"/>
        <rFont val="楷体"/>
        <charset val="134"/>
      </rPr>
      <t>防艾知识巡讲（化学化工学院）
防艾知识巡讲（外国语学院、新闻学院）</t>
    </r>
  </si>
  <si>
    <r>
      <rPr>
        <sz val="11"/>
        <color rgb="FF000000"/>
        <rFont val="楷体"/>
        <charset val="134"/>
      </rPr>
      <t>展家凤</t>
    </r>
  </si>
  <si>
    <r>
      <rPr>
        <sz val="11"/>
        <color rgb="FF000000"/>
        <rFont val="楷体"/>
        <charset val="134"/>
      </rPr>
      <t>山西大学餐厅防疫志愿活动（中午）山西大学疫情防控餐厅志愿活动（晚上）</t>
    </r>
  </si>
  <si>
    <t>张  佳</t>
  </si>
  <si>
    <r>
      <rPr>
        <sz val="11"/>
        <color rgb="FF000000"/>
        <rFont val="楷体"/>
        <charset val="134"/>
      </rPr>
      <t>太原南站</t>
    </r>
    <r>
      <rPr>
        <sz val="11"/>
        <color rgb="FF000000"/>
        <rFont val="Times New Roman"/>
        <charset val="134"/>
      </rPr>
      <t>2020</t>
    </r>
    <r>
      <rPr>
        <sz val="11"/>
        <color rgb="FF000000"/>
        <rFont val="楷体"/>
        <charset val="134"/>
      </rPr>
      <t>年春运志愿服务活动、第十三届省城大学生防艾志愿活动</t>
    </r>
  </si>
  <si>
    <r>
      <rPr>
        <sz val="11"/>
        <color rgb="FF000000"/>
        <rFont val="楷体"/>
        <charset val="134"/>
      </rPr>
      <t>陈垚旭</t>
    </r>
  </si>
  <si>
    <r>
      <rPr>
        <sz val="11"/>
        <color rgb="FF000000"/>
        <rFont val="楷体"/>
        <charset val="134"/>
      </rPr>
      <t>防艾校内宣传（令德）
防艾知识巡讲（哲学社会学学院，马克思主义学院）</t>
    </r>
  </si>
  <si>
    <t>路  哲</t>
  </si>
  <si>
    <r>
      <rPr>
        <sz val="11"/>
        <color rgb="FF000000"/>
        <rFont val="楷体"/>
        <charset val="134"/>
      </rPr>
      <t>防艾知识巡讲（音乐学院）；防艾知识巡讲（历史文化学院，继续教育学院）</t>
    </r>
  </si>
  <si>
    <r>
      <rPr>
        <sz val="11"/>
        <color rgb="FF000000"/>
        <rFont val="楷体"/>
        <charset val="134"/>
      </rPr>
      <t>宋子航</t>
    </r>
  </si>
  <si>
    <r>
      <rPr>
        <sz val="11"/>
        <color rgb="FF000000"/>
        <rFont val="楷体"/>
        <charset val="134"/>
      </rPr>
      <t>防艾知识巡讲（法学院）防艾知识巡讲（哲学社会学学院</t>
    </r>
    <r>
      <rPr>
        <sz val="11"/>
        <color rgb="FF000000"/>
        <rFont val="Times New Roman"/>
        <charset val="134"/>
      </rPr>
      <t xml:space="preserve"> </t>
    </r>
    <r>
      <rPr>
        <sz val="11"/>
        <color rgb="FF000000"/>
        <rFont val="楷体"/>
        <charset val="134"/>
      </rPr>
      <t>马克思主义学院）</t>
    </r>
  </si>
  <si>
    <r>
      <rPr>
        <sz val="11"/>
        <color rgb="FF000000"/>
        <rFont val="楷体"/>
        <charset val="134"/>
      </rPr>
      <t>赵清华</t>
    </r>
  </si>
  <si>
    <r>
      <rPr>
        <sz val="11"/>
        <color rgb="FF000000"/>
        <rFont val="楷体"/>
        <charset val="134"/>
      </rPr>
      <t>防艾校内宣传</t>
    </r>
    <r>
      <rPr>
        <sz val="11"/>
        <color rgb="FF000000"/>
        <rFont val="Times New Roman"/>
        <charset val="134"/>
      </rPr>
      <t>(</t>
    </r>
    <r>
      <rPr>
        <sz val="11"/>
        <color rgb="FF000000"/>
        <rFont val="楷体"/>
        <charset val="134"/>
      </rPr>
      <t>令德</t>
    </r>
    <r>
      <rPr>
        <sz val="11"/>
        <color rgb="FF000000"/>
        <rFont val="Times New Roman"/>
        <charset val="134"/>
      </rPr>
      <t xml:space="preserve">)
</t>
    </r>
    <r>
      <rPr>
        <sz val="11"/>
        <color rgb="FF000000"/>
        <rFont val="楷体"/>
        <charset val="134"/>
      </rPr>
      <t>防艾知识巡讲</t>
    </r>
    <r>
      <rPr>
        <sz val="11"/>
        <color rgb="FF000000"/>
        <rFont val="Times New Roman"/>
        <charset val="134"/>
      </rPr>
      <t>(</t>
    </r>
    <r>
      <rPr>
        <sz val="11"/>
        <color rgb="FF000000"/>
        <rFont val="楷体"/>
        <charset val="134"/>
      </rPr>
      <t>哲学社会学学院，马克思主义学院</t>
    </r>
    <r>
      <rPr>
        <sz val="11"/>
        <color rgb="FF000000"/>
        <rFont val="Times New Roman"/>
        <charset val="134"/>
      </rPr>
      <t>)</t>
    </r>
  </si>
  <si>
    <t>左  露</t>
  </si>
  <si>
    <r>
      <rPr>
        <sz val="11"/>
        <color rgb="FF000000"/>
        <rFont val="楷体"/>
        <charset val="134"/>
      </rPr>
      <t>创城志愿服务、</t>
    </r>
    <r>
      <rPr>
        <sz val="11"/>
        <color rgb="FF000000"/>
        <rFont val="Times New Roman"/>
        <charset val="134"/>
      </rPr>
      <t>2018</t>
    </r>
    <r>
      <rPr>
        <sz val="11"/>
        <color rgb="FF000000"/>
        <rFont val="楷体"/>
        <charset val="134"/>
      </rPr>
      <t>防艾活动、</t>
    </r>
    <r>
      <rPr>
        <sz val="11"/>
        <color rgb="FF000000"/>
        <rFont val="Times New Roman"/>
        <charset val="134"/>
      </rPr>
      <t>2020</t>
    </r>
    <r>
      <rPr>
        <sz val="11"/>
        <color rgb="FF000000"/>
        <rFont val="楷体"/>
        <charset val="134"/>
      </rPr>
      <t>防艾活动、陪读活动、善行一百</t>
    </r>
  </si>
  <si>
    <r>
      <rPr>
        <sz val="11"/>
        <color rgb="FF000000"/>
        <rFont val="楷体"/>
        <charset val="134"/>
      </rPr>
      <t>王晨鑫</t>
    </r>
  </si>
  <si>
    <r>
      <rPr>
        <sz val="11"/>
        <color rgb="FF000000"/>
        <rFont val="楷体"/>
        <charset val="134"/>
      </rPr>
      <t>防艾校内宣传（令德），防艾知识巡讲</t>
    </r>
    <r>
      <rPr>
        <sz val="11"/>
        <color rgb="FF000000"/>
        <rFont val="Times New Roman"/>
        <charset val="134"/>
      </rPr>
      <t xml:space="preserve"> </t>
    </r>
    <r>
      <rPr>
        <sz val="11"/>
        <color rgb="FF000000"/>
        <rFont val="楷体"/>
        <charset val="134"/>
      </rPr>
      <t>（哲学社会学学院，马克思主义学院）</t>
    </r>
  </si>
  <si>
    <r>
      <rPr>
        <sz val="11"/>
        <color theme="1"/>
        <rFont val="楷体"/>
        <charset val="134"/>
      </rPr>
      <t>张子悦</t>
    </r>
  </si>
  <si>
    <t>201801301095</t>
  </si>
  <si>
    <r>
      <rPr>
        <sz val="11"/>
        <color theme="1"/>
        <rFont val="Times New Roman"/>
        <charset val="134"/>
      </rPr>
      <t>2018</t>
    </r>
    <r>
      <rPr>
        <sz val="11"/>
        <color theme="1"/>
        <rFont val="楷体"/>
        <charset val="134"/>
      </rPr>
      <t>年防艾志愿活动</t>
    </r>
    <r>
      <rPr>
        <sz val="11"/>
        <color theme="1"/>
        <rFont val="Times New Roman"/>
        <charset val="134"/>
      </rPr>
      <t xml:space="preserve"> 
</t>
    </r>
    <r>
      <rPr>
        <sz val="11"/>
        <color theme="1"/>
        <rFont val="楷体"/>
        <charset val="134"/>
      </rPr>
      <t>山西大学餐厅防疫志愿活动
助力二青会单车旗飞扬</t>
    </r>
  </si>
  <si>
    <r>
      <rPr>
        <sz val="11"/>
        <color rgb="FF000000"/>
        <rFont val="楷体"/>
        <charset val="134"/>
      </rPr>
      <t>宋文卿</t>
    </r>
  </si>
  <si>
    <r>
      <rPr>
        <sz val="11"/>
        <color rgb="FF000000"/>
        <rFont val="楷体"/>
        <charset val="134"/>
      </rPr>
      <t>山西大学疫情防控餐厅志愿活动</t>
    </r>
    <r>
      <rPr>
        <sz val="11"/>
        <color rgb="FF000000"/>
        <rFont val="Times New Roman"/>
        <charset val="134"/>
      </rPr>
      <t xml:space="preserve"> </t>
    </r>
    <r>
      <rPr>
        <sz val="11"/>
        <color rgb="FF000000"/>
        <rFont val="楷体"/>
        <charset val="134"/>
      </rPr>
      <t>山西大学坞城校区创城志愿活动</t>
    </r>
    <r>
      <rPr>
        <sz val="11"/>
        <color rgb="FF000000"/>
        <rFont val="Times New Roman"/>
        <charset val="134"/>
      </rPr>
      <t xml:space="preserve"> </t>
    </r>
    <r>
      <rPr>
        <sz val="11"/>
        <color rgb="FF000000"/>
        <rFont val="楷体"/>
        <charset val="134"/>
      </rPr>
      <t>防艾骑行志愿活动</t>
    </r>
  </si>
  <si>
    <r>
      <rPr>
        <sz val="11"/>
        <color rgb="FF000000"/>
        <rFont val="楷体"/>
        <charset val="134"/>
      </rPr>
      <t>薛慧敏</t>
    </r>
  </si>
  <si>
    <r>
      <rPr>
        <sz val="11"/>
        <color rgb="FF000000"/>
        <rFont val="Times New Roman"/>
        <charset val="134"/>
      </rPr>
      <t>2018</t>
    </r>
    <r>
      <rPr>
        <sz val="11"/>
        <color rgb="FF000000"/>
        <rFont val="楷体"/>
        <charset val="134"/>
      </rPr>
      <t>、</t>
    </r>
    <r>
      <rPr>
        <sz val="11"/>
        <color rgb="FF000000"/>
        <rFont val="Times New Roman"/>
        <charset val="134"/>
      </rPr>
      <t>2019</t>
    </r>
    <r>
      <rPr>
        <sz val="11"/>
        <color rgb="FF000000"/>
        <rFont val="楷体"/>
        <charset val="134"/>
      </rPr>
      <t>、</t>
    </r>
    <r>
      <rPr>
        <sz val="11"/>
        <color rgb="FF000000"/>
        <rFont val="Times New Roman"/>
        <charset val="134"/>
      </rPr>
      <t>2020</t>
    </r>
    <r>
      <rPr>
        <sz val="11"/>
        <color rgb="FF000000"/>
        <rFont val="楷体"/>
        <charset val="134"/>
      </rPr>
      <t>年防艾宣传活动，</t>
    </r>
    <r>
      <rPr>
        <sz val="11"/>
        <color rgb="FF000000"/>
        <rFont val="Times New Roman"/>
        <charset val="134"/>
      </rPr>
      <t>2020</t>
    </r>
    <r>
      <rPr>
        <sz val="11"/>
        <color rgb="FF000000"/>
        <rFont val="楷体"/>
        <charset val="134"/>
      </rPr>
      <t>年秋季餐厅防疫志愿活动</t>
    </r>
  </si>
  <si>
    <r>
      <rPr>
        <sz val="11"/>
        <color rgb="FF000000"/>
        <rFont val="楷体"/>
        <charset val="134"/>
      </rPr>
      <t>葛雯婧</t>
    </r>
  </si>
  <si>
    <r>
      <rPr>
        <sz val="11"/>
        <color rgb="FF000000"/>
        <rFont val="楷体"/>
        <charset val="134"/>
      </rPr>
      <t>第十四届省城大学生预防艾滋病志愿活动；山西大学画展；山西大学坞城校区创城活动</t>
    </r>
  </si>
  <si>
    <t>孟  欣</t>
  </si>
  <si>
    <r>
      <rPr>
        <sz val="11"/>
        <color rgb="FF000000"/>
        <rFont val="楷体"/>
        <charset val="134"/>
      </rPr>
      <t>防艾知识宣讲（美术学院）、防艾知识宣讲（政治与公共管理学院、经济与管理学院）</t>
    </r>
  </si>
  <si>
    <t>谭  凤</t>
  </si>
  <si>
    <r>
      <rPr>
        <sz val="11"/>
        <color rgb="FF000000"/>
        <rFont val="Times New Roman"/>
        <charset val="134"/>
      </rPr>
      <t>12.17</t>
    </r>
    <r>
      <rPr>
        <sz val="11"/>
        <color rgb="FF000000"/>
        <rFont val="楷体"/>
        <charset val="134"/>
      </rPr>
      <t>上午山西大学画展
山西大学疫情防控餐厅志愿活动（晚上棉花公益社团</t>
    </r>
  </si>
  <si>
    <r>
      <rPr>
        <sz val="11"/>
        <color rgb="FF000000"/>
        <rFont val="楷体"/>
        <charset val="134"/>
      </rPr>
      <t>耿旭晖</t>
    </r>
  </si>
  <si>
    <r>
      <rPr>
        <sz val="11"/>
        <color rgb="FF000000"/>
        <rFont val="楷体"/>
        <charset val="134"/>
      </rPr>
      <t>防艾知识巡讲</t>
    </r>
    <r>
      <rPr>
        <sz val="11"/>
        <color rgb="FF000000"/>
        <rFont val="Times New Roman"/>
        <charset val="134"/>
      </rPr>
      <t>(</t>
    </r>
    <r>
      <rPr>
        <sz val="11"/>
        <color rgb="FF000000"/>
        <rFont val="楷体"/>
        <charset val="134"/>
      </rPr>
      <t>法学院</t>
    </r>
    <r>
      <rPr>
        <sz val="11"/>
        <color rgb="FF000000"/>
        <rFont val="Times New Roman"/>
        <charset val="134"/>
      </rPr>
      <t xml:space="preserve">) </t>
    </r>
    <r>
      <rPr>
        <sz val="11"/>
        <color rgb="FF000000"/>
        <rFont val="楷体"/>
        <charset val="134"/>
      </rPr>
      <t>防艾知识巡讲</t>
    </r>
    <r>
      <rPr>
        <sz val="11"/>
        <color rgb="FF000000"/>
        <rFont val="Times New Roman"/>
        <charset val="134"/>
      </rPr>
      <t>(</t>
    </r>
    <r>
      <rPr>
        <sz val="11"/>
        <color rgb="FF000000"/>
        <rFont val="楷体"/>
        <charset val="134"/>
      </rPr>
      <t>化学化工学院</t>
    </r>
    <r>
      <rPr>
        <sz val="11"/>
        <color rgb="FF000000"/>
        <rFont val="Times New Roman"/>
        <charset val="134"/>
      </rPr>
      <t xml:space="preserve">) </t>
    </r>
    <r>
      <rPr>
        <sz val="11"/>
        <color rgb="FF000000"/>
        <rFont val="楷体"/>
        <charset val="134"/>
      </rPr>
      <t>防艾知识巡讲</t>
    </r>
    <r>
      <rPr>
        <sz val="11"/>
        <color rgb="FF000000"/>
        <rFont val="Times New Roman"/>
        <charset val="134"/>
      </rPr>
      <t>(</t>
    </r>
    <r>
      <rPr>
        <sz val="11"/>
        <color rgb="FF000000"/>
        <rFont val="楷体"/>
        <charset val="134"/>
      </rPr>
      <t>音乐学院</t>
    </r>
    <r>
      <rPr>
        <sz val="11"/>
        <color rgb="FF000000"/>
        <rFont val="Times New Roman"/>
        <charset val="134"/>
      </rPr>
      <t>)</t>
    </r>
  </si>
  <si>
    <r>
      <rPr>
        <sz val="11"/>
        <color rgb="FF000000"/>
        <rFont val="楷体"/>
        <charset val="134"/>
      </rPr>
      <t>贺心瑜</t>
    </r>
  </si>
  <si>
    <r>
      <rPr>
        <sz val="11"/>
        <color rgb="FF000000"/>
        <rFont val="楷体"/>
        <charset val="134"/>
      </rPr>
      <t>防艾知识巡讲（法学院）、防艾知识巡讲（化学化工学院）、防艾知识巡讲（音乐学院）</t>
    </r>
  </si>
  <si>
    <r>
      <rPr>
        <sz val="11"/>
        <color rgb="FF000000"/>
        <rFont val="楷体"/>
        <charset val="134"/>
      </rPr>
      <t>白逸凡</t>
    </r>
  </si>
  <si>
    <r>
      <rPr>
        <sz val="11"/>
        <color rgb="FF000000"/>
        <rFont val="楷体"/>
        <charset val="134"/>
      </rPr>
      <t>防艾全体志愿活动大会
山西大学餐厅防疫志愿活动（中午）
山西大学坞城校区创城志愿活动</t>
    </r>
  </si>
  <si>
    <r>
      <rPr>
        <sz val="11"/>
        <color rgb="FF000000"/>
        <rFont val="楷体"/>
        <charset val="134"/>
      </rPr>
      <t>李慧姣</t>
    </r>
  </si>
  <si>
    <r>
      <rPr>
        <sz val="11"/>
        <color rgb="FF000000"/>
        <rFont val="楷体"/>
        <charset val="134"/>
      </rPr>
      <t>山西大学疫情防控餐厅志愿活动</t>
    </r>
    <r>
      <rPr>
        <sz val="11"/>
        <color rgb="FF000000"/>
        <rFont val="Times New Roman"/>
        <charset val="134"/>
      </rPr>
      <t>(</t>
    </r>
    <r>
      <rPr>
        <sz val="11"/>
        <color rgb="FF000000"/>
        <rFont val="楷体"/>
        <charset val="134"/>
      </rPr>
      <t>晚上）
防艾知识巡讲</t>
    </r>
    <r>
      <rPr>
        <sz val="11"/>
        <color rgb="FF000000"/>
        <rFont val="Times New Roman"/>
        <charset val="134"/>
      </rPr>
      <t>(</t>
    </r>
    <r>
      <rPr>
        <sz val="11"/>
        <color rgb="FF000000"/>
        <rFont val="楷体"/>
        <charset val="134"/>
      </rPr>
      <t>化学化工学院）、</t>
    </r>
    <r>
      <rPr>
        <sz val="11"/>
        <color rgb="FF000000"/>
        <rFont val="Times New Roman"/>
        <charset val="134"/>
      </rPr>
      <t>9.3</t>
    </r>
    <r>
      <rPr>
        <sz val="11"/>
        <color rgb="FF000000"/>
        <rFont val="楷体"/>
        <charset val="134"/>
      </rPr>
      <t>志愿活动</t>
    </r>
  </si>
  <si>
    <r>
      <rPr>
        <sz val="11"/>
        <color rgb="FF000000"/>
        <rFont val="Times New Roman"/>
        <charset val="134"/>
      </rPr>
      <t>2019</t>
    </r>
    <r>
      <rPr>
        <sz val="11"/>
        <color rgb="FF000000"/>
        <rFont val="楷体"/>
        <charset val="134"/>
      </rPr>
      <t>年防艾活动，创城志愿活动活动，疫情防控餐厅志愿活动活动，</t>
    </r>
    <r>
      <rPr>
        <sz val="11"/>
        <color rgb="FF000000"/>
        <rFont val="Times New Roman"/>
        <charset val="134"/>
      </rPr>
      <t>“</t>
    </r>
    <r>
      <rPr>
        <sz val="11"/>
        <color rgb="FF000000"/>
        <rFont val="楷体"/>
        <charset val="134"/>
      </rPr>
      <t>光盘行动</t>
    </r>
    <r>
      <rPr>
        <sz val="11"/>
        <color rgb="FF000000"/>
        <rFont val="Times New Roman"/>
        <charset val="134"/>
      </rPr>
      <t>”</t>
    </r>
    <r>
      <rPr>
        <sz val="11"/>
        <color rgb="FF000000"/>
        <rFont val="楷体"/>
        <charset val="134"/>
      </rPr>
      <t>餐厅活动</t>
    </r>
  </si>
  <si>
    <t>徐  玫</t>
  </si>
  <si>
    <r>
      <rPr>
        <sz val="11"/>
        <color rgb="FF000000"/>
        <rFont val="楷体"/>
        <charset val="134"/>
      </rPr>
      <t>山西大学餐厅防疫志愿活动（中午）
防艾知识巡讲（政治与公共管理学院、经济与管理学院）</t>
    </r>
  </si>
  <si>
    <r>
      <rPr>
        <sz val="11"/>
        <color rgb="FF000000"/>
        <rFont val="楷体"/>
        <charset val="134"/>
      </rPr>
      <t>郭佳宇</t>
    </r>
  </si>
  <si>
    <r>
      <rPr>
        <sz val="11"/>
        <color rgb="FF000000"/>
        <rFont val="Times New Roman"/>
        <charset val="134"/>
      </rPr>
      <t>2018</t>
    </r>
    <r>
      <rPr>
        <sz val="11"/>
        <color rgb="FF000000"/>
        <rFont val="楷体"/>
        <charset val="134"/>
      </rPr>
      <t>年和</t>
    </r>
    <r>
      <rPr>
        <sz val="11"/>
        <color rgb="FF000000"/>
        <rFont val="Times New Roman"/>
        <charset val="134"/>
      </rPr>
      <t>2020</t>
    </r>
    <r>
      <rPr>
        <sz val="11"/>
        <color rgb="FF000000"/>
        <rFont val="楷体"/>
        <charset val="134"/>
      </rPr>
      <t>年防艾志愿服务，刷树志愿服务、第二届全国青年运动会城市志愿活动服务</t>
    </r>
  </si>
  <si>
    <r>
      <rPr>
        <sz val="11"/>
        <color rgb="FF000000"/>
        <rFont val="楷体"/>
        <charset val="134"/>
      </rPr>
      <t>王奕婷</t>
    </r>
  </si>
  <si>
    <r>
      <rPr>
        <sz val="11"/>
        <color rgb="FF000000"/>
        <rFont val="楷体"/>
        <charset val="134"/>
      </rPr>
      <t>太原市科学防控新冠肺炎等传染病健康科普巡展活动
第十四届省城大学生预防艾滋病宣传活动</t>
    </r>
  </si>
  <si>
    <t>张  金</t>
  </si>
  <si>
    <r>
      <rPr>
        <sz val="11"/>
        <color rgb="FF000000"/>
        <rFont val="楷体"/>
        <charset val="134"/>
      </rPr>
      <t>防艾知识巡讲（自动化与软件学院）
防艾知识巡讲（政治与公共管理学院、经济与管理学院）</t>
    </r>
  </si>
  <si>
    <r>
      <rPr>
        <sz val="11"/>
        <color rgb="FF000000"/>
        <rFont val="楷体"/>
        <charset val="134"/>
      </rPr>
      <t>朱裕聪</t>
    </r>
  </si>
  <si>
    <r>
      <rPr>
        <sz val="11"/>
        <color rgb="FF000000"/>
        <rFont val="Times New Roman"/>
        <charset val="134"/>
      </rPr>
      <t>2018,2019</t>
    </r>
    <r>
      <rPr>
        <sz val="11"/>
        <color rgb="FF000000"/>
        <rFont val="楷体"/>
        <charset val="134"/>
      </rPr>
      <t>防艾志愿活动，山西大学疫情防控餐厅志愿活动，凰岗镇溪口村抗疫志愿活动</t>
    </r>
  </si>
  <si>
    <t>苏  晨</t>
  </si>
  <si>
    <t>202023101017</t>
  </si>
  <si>
    <r>
      <rPr>
        <sz val="11"/>
        <color rgb="FF000000"/>
        <rFont val="楷体"/>
        <charset val="134"/>
      </rPr>
      <t>登记返乡人员核酸检测；协助村干部为低保、贫困户分发年货；村口测体温登记，外来人员信息</t>
    </r>
  </si>
  <si>
    <r>
      <rPr>
        <sz val="11"/>
        <color theme="1"/>
        <rFont val="楷体"/>
        <charset val="134"/>
      </rPr>
      <t>李佳</t>
    </r>
  </si>
  <si>
    <t>20200130404008</t>
  </si>
  <si>
    <r>
      <rPr>
        <sz val="11"/>
        <color theme="1"/>
        <rFont val="楷体"/>
        <charset val="134"/>
      </rPr>
      <t>防艾知识巡讲</t>
    </r>
    <r>
      <rPr>
        <sz val="11"/>
        <color theme="1"/>
        <rFont val="Times New Roman"/>
        <charset val="134"/>
      </rPr>
      <t>(</t>
    </r>
    <r>
      <rPr>
        <sz val="11"/>
        <color theme="1"/>
        <rFont val="楷体"/>
        <charset val="134"/>
      </rPr>
      <t>法学院</t>
    </r>
    <r>
      <rPr>
        <sz val="11"/>
        <color theme="1"/>
        <rFont val="Times New Roman"/>
        <charset val="134"/>
      </rPr>
      <t>)(</t>
    </r>
    <r>
      <rPr>
        <sz val="11"/>
        <color theme="1"/>
        <rFont val="楷体"/>
        <charset val="134"/>
      </rPr>
      <t>马克思主义学院，哲学社会学学院</t>
    </r>
    <r>
      <rPr>
        <sz val="11"/>
        <color theme="1"/>
        <rFont val="Times New Roman"/>
        <charset val="134"/>
      </rPr>
      <t xml:space="preserve">)
</t>
    </r>
    <r>
      <rPr>
        <sz val="11"/>
        <color theme="1"/>
        <rFont val="楷体"/>
        <charset val="134"/>
      </rPr>
      <t>房屋安全隐患排查及系统录入</t>
    </r>
  </si>
  <si>
    <r>
      <rPr>
        <sz val="11"/>
        <color rgb="FF000000"/>
        <rFont val="楷体"/>
        <charset val="134"/>
      </rPr>
      <t>张晓龙</t>
    </r>
  </si>
  <si>
    <r>
      <rPr>
        <sz val="11"/>
        <color rgb="FF000000"/>
        <rFont val="Times New Roman"/>
        <charset val="134"/>
      </rPr>
      <t>2018</t>
    </r>
    <r>
      <rPr>
        <sz val="11"/>
        <color rgb="FF000000"/>
        <rFont val="楷体"/>
        <charset val="134"/>
      </rPr>
      <t>年防艾，</t>
    </r>
    <r>
      <rPr>
        <sz val="11"/>
        <color rgb="FF000000"/>
        <rFont val="Times New Roman"/>
        <charset val="134"/>
      </rPr>
      <t>2019</t>
    </r>
    <r>
      <rPr>
        <sz val="11"/>
        <color rgb="FF000000"/>
        <rFont val="楷体"/>
        <charset val="134"/>
      </rPr>
      <t>年防艾，</t>
    </r>
    <r>
      <rPr>
        <sz val="11"/>
        <color rgb="FF000000"/>
        <rFont val="Times New Roman"/>
        <charset val="134"/>
      </rPr>
      <t>2019</t>
    </r>
    <r>
      <rPr>
        <sz val="11"/>
        <color rgb="FF000000"/>
        <rFont val="楷体"/>
        <charset val="134"/>
      </rPr>
      <t>年二青会，</t>
    </r>
    <r>
      <rPr>
        <sz val="11"/>
        <color rgb="FF000000"/>
        <rFont val="Times New Roman"/>
        <charset val="134"/>
      </rPr>
      <t>2020</t>
    </r>
    <r>
      <rPr>
        <sz val="11"/>
        <color rgb="FF000000"/>
        <rFont val="楷体"/>
        <charset val="134"/>
      </rPr>
      <t>年防艾，</t>
    </r>
    <r>
      <rPr>
        <sz val="11"/>
        <color rgb="FF000000"/>
        <rFont val="Times New Roman"/>
        <charset val="134"/>
      </rPr>
      <t>2020</t>
    </r>
    <r>
      <rPr>
        <sz val="11"/>
        <color rgb="FF000000"/>
        <rFont val="楷体"/>
        <charset val="134"/>
      </rPr>
      <t>年餐厅志愿活动</t>
    </r>
  </si>
  <si>
    <r>
      <rPr>
        <sz val="11"/>
        <color rgb="FF000000"/>
        <rFont val="楷体"/>
        <charset val="134"/>
      </rPr>
      <t>王茜茹</t>
    </r>
  </si>
  <si>
    <r>
      <rPr>
        <sz val="11"/>
        <color rgb="FF000000"/>
        <rFont val="楷体"/>
        <charset val="134"/>
      </rPr>
      <t>防艾校内宣传（令德）</t>
    </r>
    <r>
      <rPr>
        <sz val="11"/>
        <color rgb="FF000000"/>
        <rFont val="Times New Roman"/>
        <charset val="134"/>
      </rPr>
      <t xml:space="preserve"> </t>
    </r>
    <r>
      <rPr>
        <sz val="11"/>
        <color rgb="FF000000"/>
        <rFont val="楷体"/>
        <charset val="134"/>
      </rPr>
      <t>防艾知识巡讲（化学化工学院）</t>
    </r>
    <r>
      <rPr>
        <sz val="11"/>
        <color rgb="FF000000"/>
        <rFont val="Times New Roman"/>
        <charset val="134"/>
      </rPr>
      <t xml:space="preserve"> </t>
    </r>
    <r>
      <rPr>
        <sz val="11"/>
        <color rgb="FF000000"/>
        <rFont val="楷体"/>
        <charset val="134"/>
      </rPr>
      <t>防艾知识巡讲（外国语学院、新闻学院）</t>
    </r>
  </si>
  <si>
    <r>
      <rPr>
        <sz val="11"/>
        <color rgb="FF000000"/>
        <rFont val="楷体"/>
        <charset val="134"/>
      </rPr>
      <t>张露蓉</t>
    </r>
  </si>
  <si>
    <r>
      <rPr>
        <sz val="11"/>
        <color rgb="FF000000"/>
        <rFont val="楷体"/>
        <charset val="134"/>
      </rPr>
      <t>防艾知识巡讲（体育学院）山西大学疫情防控餐厅志愿活动（晚上）</t>
    </r>
    <r>
      <rPr>
        <sz val="11"/>
        <color rgb="FF000000"/>
        <rFont val="Times New Roman"/>
        <charset val="134"/>
      </rPr>
      <t xml:space="preserve"> </t>
    </r>
    <r>
      <rPr>
        <sz val="11"/>
        <color rgb="FF000000"/>
        <rFont val="楷体"/>
        <charset val="134"/>
      </rPr>
      <t>山西大学坞城校区创城志愿活动</t>
    </r>
  </si>
  <si>
    <r>
      <rPr>
        <sz val="11"/>
        <color rgb="FF000000"/>
        <rFont val="楷体"/>
        <charset val="134"/>
      </rPr>
      <t>胡雅欣</t>
    </r>
  </si>
  <si>
    <r>
      <rPr>
        <sz val="11"/>
        <color rgb="FF000000"/>
        <rFont val="楷体"/>
        <charset val="134"/>
      </rPr>
      <t>防艾宣传活动
太原市科学防控新冠肺炎等传染病健康科普巡展活动
山西太原坞城校区创城志愿活动</t>
    </r>
  </si>
  <si>
    <r>
      <rPr>
        <sz val="11"/>
        <color rgb="FF000000"/>
        <rFont val="楷体"/>
        <charset val="134"/>
      </rPr>
      <t>李嘉宾</t>
    </r>
  </si>
  <si>
    <t>二青会志愿活动（红灯笼体育场导演组排练）、刷树志愿活动、餐厅防疫志愿活动、十三届防艾活动志愿活动</t>
  </si>
  <si>
    <r>
      <rPr>
        <sz val="11"/>
        <color rgb="FF000000"/>
        <rFont val="楷体"/>
        <charset val="134"/>
      </rPr>
      <t>李梦卓</t>
    </r>
  </si>
  <si>
    <t>山西大学餐厅防疫志愿活动（中午）、山西大学疫情防控餐厅志愿活动（晚上）、东丰社区居委会志愿活动</t>
  </si>
  <si>
    <r>
      <rPr>
        <sz val="11"/>
        <color rgb="FF000000"/>
        <rFont val="楷体"/>
        <charset val="134"/>
      </rPr>
      <t>马姗佑</t>
    </r>
  </si>
  <si>
    <t>第十三届省城大学生预防艾滋病宣传活动、山西大学防疫餐厅志愿活动（中午）、山西大学刷树志愿活动</t>
  </si>
  <si>
    <r>
      <rPr>
        <sz val="11"/>
        <color rgb="FF000000"/>
        <rFont val="楷体"/>
        <charset val="134"/>
      </rPr>
      <t>孙轩萱</t>
    </r>
  </si>
  <si>
    <r>
      <rPr>
        <sz val="11"/>
        <color rgb="FF000000"/>
        <rFont val="楷体"/>
        <charset val="134"/>
      </rPr>
      <t>第十三届省城大学生预防艾滋病宣传活动</t>
    </r>
    <r>
      <rPr>
        <sz val="11"/>
        <color rgb="FF000000"/>
        <rFont val="Times New Roman"/>
        <charset val="134"/>
      </rPr>
      <t xml:space="preserve">   </t>
    </r>
    <r>
      <rPr>
        <sz val="11"/>
        <color rgb="FF000000"/>
        <rFont val="楷体"/>
        <charset val="134"/>
      </rPr>
      <t>美化校园，你我同行志愿活动</t>
    </r>
    <r>
      <rPr>
        <sz val="11"/>
        <color rgb="FF000000"/>
        <rFont val="Times New Roman"/>
        <charset val="134"/>
      </rPr>
      <t xml:space="preserve">   </t>
    </r>
    <r>
      <rPr>
        <sz val="11"/>
        <color rgb="FF000000"/>
        <rFont val="楷体"/>
        <charset val="134"/>
      </rPr>
      <t>餐厅防疫志愿活动</t>
    </r>
  </si>
  <si>
    <r>
      <rPr>
        <sz val="11"/>
        <color rgb="FF000000"/>
        <rFont val="楷体"/>
        <charset val="134"/>
      </rPr>
      <t>杨慧婷</t>
    </r>
  </si>
  <si>
    <r>
      <rPr>
        <sz val="11"/>
        <color rgb="FF000000"/>
        <rFont val="楷体"/>
        <charset val="134"/>
      </rPr>
      <t>防艾校内宣传（令德），防艾知识巡讲（音乐学院），防艾知识巡讲（历史文化学院，继续教育学院）</t>
    </r>
  </si>
  <si>
    <t>杨  友</t>
  </si>
  <si>
    <r>
      <rPr>
        <sz val="11"/>
        <color rgb="FF000000"/>
        <rFont val="楷体"/>
        <charset val="134"/>
      </rPr>
      <t>第十四届防艾</t>
    </r>
    <r>
      <rPr>
        <sz val="11"/>
        <color rgb="FF000000"/>
        <rFont val="Times New Roman"/>
        <charset val="134"/>
      </rPr>
      <t xml:space="preserve">   </t>
    </r>
    <r>
      <rPr>
        <sz val="11"/>
        <color rgb="FF000000"/>
        <rFont val="楷体"/>
        <charset val="134"/>
      </rPr>
      <t>、山西大学坞城校区创城志愿活动、山西大学疫情防控餐厅志愿活动</t>
    </r>
  </si>
  <si>
    <r>
      <rPr>
        <sz val="11"/>
        <color rgb="FF000000"/>
        <rFont val="楷体"/>
        <charset val="134"/>
      </rPr>
      <t>易舒蕾</t>
    </r>
  </si>
  <si>
    <r>
      <rPr>
        <sz val="11"/>
        <color rgb="FF000000"/>
        <rFont val="楷体"/>
        <charset val="134"/>
      </rPr>
      <t>山西大学画展志愿服务活动，山西大学餐厅防疫志愿活动志愿服务活动，省城大学生预防艾滋病宣传活动</t>
    </r>
  </si>
  <si>
    <t>张  琛</t>
  </si>
  <si>
    <r>
      <rPr>
        <sz val="11"/>
        <color rgb="FF000000"/>
        <rFont val="Times New Roman"/>
        <charset val="134"/>
      </rPr>
      <t>2019</t>
    </r>
    <r>
      <rPr>
        <sz val="11"/>
        <color rgb="FF000000"/>
        <rFont val="楷体"/>
        <charset val="134"/>
      </rPr>
      <t>防艾志愿服务，</t>
    </r>
    <r>
      <rPr>
        <sz val="11"/>
        <color rgb="FF000000"/>
        <rFont val="Times New Roman"/>
        <charset val="134"/>
      </rPr>
      <t>2020</t>
    </r>
    <r>
      <rPr>
        <sz val="11"/>
        <color rgb="FF000000"/>
        <rFont val="楷体"/>
        <charset val="134"/>
      </rPr>
      <t xml:space="preserve">疫情防控餐厅志愿活动
</t>
    </r>
    <r>
      <rPr>
        <sz val="11"/>
        <color rgb="FF000000"/>
        <rFont val="Times New Roman"/>
        <charset val="134"/>
      </rPr>
      <t>2020</t>
    </r>
    <r>
      <rPr>
        <sz val="11"/>
        <color rgb="FF000000"/>
        <rFont val="楷体"/>
        <charset val="134"/>
      </rPr>
      <t>暑期支教，</t>
    </r>
    <r>
      <rPr>
        <sz val="11"/>
        <color rgb="FF000000"/>
        <rFont val="Times New Roman"/>
        <charset val="134"/>
      </rPr>
      <t>2020</t>
    </r>
    <r>
      <rPr>
        <sz val="11"/>
        <color rgb="FF000000"/>
        <rFont val="楷体"/>
        <charset val="134"/>
      </rPr>
      <t>疫情防控志愿活动</t>
    </r>
  </si>
  <si>
    <r>
      <rPr>
        <sz val="11"/>
        <color rgb="FF000000"/>
        <rFont val="楷体"/>
        <charset val="134"/>
      </rPr>
      <t>郑雅琴</t>
    </r>
  </si>
  <si>
    <r>
      <rPr>
        <sz val="11"/>
        <color rgb="FF000000"/>
        <rFont val="楷体"/>
        <charset val="134"/>
      </rPr>
      <t>青运村志愿活动服务项目（包含演练和开村后）下午
青运村志愿活动服务项目（包含演练和开村后）上午</t>
    </r>
  </si>
  <si>
    <r>
      <rPr>
        <sz val="11"/>
        <color rgb="FF000000"/>
        <rFont val="楷体"/>
        <charset val="134"/>
      </rPr>
      <t>桂子怡</t>
    </r>
  </si>
  <si>
    <r>
      <rPr>
        <sz val="11"/>
        <color rgb="FF000000"/>
        <rFont val="楷体"/>
        <charset val="134"/>
      </rPr>
      <t>防艾校内宣传（文瀛）、防艾知识巡讲（初民学院、教育科学学院）、防艾知识巡讲（环境与资源学院）</t>
    </r>
  </si>
  <si>
    <t>郭  芳</t>
  </si>
  <si>
    <r>
      <rPr>
        <sz val="11"/>
        <color rgb="FF000000"/>
        <rFont val="楷体"/>
        <charset val="134"/>
      </rPr>
      <t>善行</t>
    </r>
    <r>
      <rPr>
        <sz val="11"/>
        <color rgb="FF000000"/>
        <rFont val="Times New Roman"/>
        <charset val="134"/>
      </rPr>
      <t>100</t>
    </r>
    <r>
      <rPr>
        <sz val="11"/>
        <color rgb="FF000000"/>
        <rFont val="楷体"/>
        <charset val="134"/>
      </rPr>
      <t>街头劝募，善行</t>
    </r>
    <r>
      <rPr>
        <sz val="11"/>
        <color rgb="FF000000"/>
        <rFont val="Times New Roman"/>
        <charset val="134"/>
      </rPr>
      <t>100•</t>
    </r>
    <r>
      <rPr>
        <sz val="11"/>
        <color rgb="FF000000"/>
        <rFont val="楷体"/>
        <charset val="134"/>
      </rPr>
      <t>义卖，餐厅防疫志愿活动，山西大学画展，</t>
    </r>
    <r>
      <rPr>
        <sz val="11"/>
        <color rgb="FF000000"/>
        <rFont val="Times New Roman"/>
        <charset val="134"/>
      </rPr>
      <t>“</t>
    </r>
    <r>
      <rPr>
        <sz val="11"/>
        <color rgb="FF000000"/>
        <rFont val="楷体"/>
        <charset val="134"/>
      </rPr>
      <t>美化校园</t>
    </r>
    <r>
      <rPr>
        <sz val="11"/>
        <color rgb="FF000000"/>
        <rFont val="Times New Roman"/>
        <charset val="134"/>
      </rPr>
      <t xml:space="preserve"> </t>
    </r>
    <r>
      <rPr>
        <sz val="11"/>
        <color rgb="FF000000"/>
        <rFont val="楷体"/>
        <charset val="134"/>
      </rPr>
      <t>你我同行</t>
    </r>
    <r>
      <rPr>
        <sz val="11"/>
        <color rgb="FF000000"/>
        <rFont val="Times New Roman"/>
        <charset val="134"/>
      </rPr>
      <t>”</t>
    </r>
  </si>
  <si>
    <r>
      <rPr>
        <sz val="11"/>
        <color rgb="FF000000"/>
        <rFont val="楷体"/>
        <charset val="134"/>
      </rPr>
      <t>江佳瑜</t>
    </r>
  </si>
  <si>
    <r>
      <rPr>
        <sz val="11"/>
        <color rgb="FF000000"/>
        <rFont val="Times New Roman"/>
        <charset val="134"/>
      </rPr>
      <t>2018</t>
    </r>
    <r>
      <rPr>
        <sz val="11"/>
        <color rgb="FF000000"/>
        <rFont val="楷体"/>
        <charset val="134"/>
      </rPr>
      <t xml:space="preserve">防艾宣传活动
</t>
    </r>
    <r>
      <rPr>
        <sz val="11"/>
        <color rgb="FF000000"/>
        <rFont val="Times New Roman"/>
        <charset val="134"/>
      </rPr>
      <t>2019</t>
    </r>
    <r>
      <rPr>
        <sz val="11"/>
        <color rgb="FF000000"/>
        <rFont val="楷体"/>
        <charset val="134"/>
      </rPr>
      <t>防艾宣传活动
餐厅防疫志愿活动（中午）
餐厅防疫志愿活动（晚上）</t>
    </r>
  </si>
  <si>
    <r>
      <rPr>
        <sz val="11"/>
        <color rgb="FF000000"/>
        <rFont val="楷体"/>
        <charset val="134"/>
      </rPr>
      <t>李嘉豪</t>
    </r>
  </si>
  <si>
    <r>
      <rPr>
        <sz val="11"/>
        <color rgb="FF000000"/>
        <rFont val="楷体"/>
        <charset val="134"/>
      </rPr>
      <t xml:space="preserve">山西大学疫情防控餐厅志愿活动
美化校园，你我同行
山西大学坞城校区创城志愿活动
</t>
    </r>
    <r>
      <rPr>
        <sz val="11"/>
        <color rgb="FF000000"/>
        <rFont val="Times New Roman"/>
        <charset val="134"/>
      </rPr>
      <t>2019</t>
    </r>
    <r>
      <rPr>
        <sz val="11"/>
        <color rgb="FF000000"/>
        <rFont val="楷体"/>
        <charset val="134"/>
      </rPr>
      <t>防艾志愿活动</t>
    </r>
  </si>
  <si>
    <r>
      <rPr>
        <sz val="11"/>
        <color rgb="FF000000"/>
        <rFont val="楷体"/>
        <charset val="134"/>
      </rPr>
      <t>栗江涛</t>
    </r>
  </si>
  <si>
    <r>
      <rPr>
        <sz val="11"/>
        <color rgb="FF000000"/>
        <rFont val="楷体"/>
        <charset val="134"/>
      </rPr>
      <t>山西大学疫情防控餐厅志愿活动，山西大学坞城校区创城志愿活动，第十四届省城大学生预防艾滋病宣传活动</t>
    </r>
  </si>
  <si>
    <r>
      <rPr>
        <sz val="11"/>
        <color rgb="FF000000"/>
        <rFont val="楷体"/>
        <charset val="134"/>
      </rPr>
      <t>高超超</t>
    </r>
  </si>
  <si>
    <r>
      <rPr>
        <sz val="11"/>
        <color rgb="FF000000"/>
        <rFont val="楷体"/>
        <charset val="134"/>
      </rPr>
      <t>防艾全体志愿活动大会、太原市科学防控新冠肺炎等传染病健康科普巡展活动、防艾知识巡讲（生命科学学院）</t>
    </r>
  </si>
  <si>
    <r>
      <rPr>
        <sz val="11"/>
        <color rgb="FF000000"/>
        <rFont val="楷体"/>
        <charset val="134"/>
      </rPr>
      <t>牛常成</t>
    </r>
  </si>
  <si>
    <r>
      <rPr>
        <sz val="11"/>
        <color rgb="FF000000"/>
        <rFont val="楷体"/>
        <charset val="134"/>
      </rPr>
      <t>防艾</t>
    </r>
    <r>
      <rPr>
        <sz val="11"/>
        <color rgb="FF000000"/>
        <rFont val="Times New Roman"/>
        <charset val="134"/>
      </rPr>
      <t>2018</t>
    </r>
    <r>
      <rPr>
        <sz val="11"/>
        <color rgb="FF000000"/>
        <rFont val="楷体"/>
        <charset val="134"/>
      </rPr>
      <t>，</t>
    </r>
    <r>
      <rPr>
        <sz val="11"/>
        <color rgb="FF000000"/>
        <rFont val="Times New Roman"/>
        <charset val="134"/>
      </rPr>
      <t>2019</t>
    </r>
    <r>
      <rPr>
        <sz val="11"/>
        <color rgb="FF000000"/>
        <rFont val="楷体"/>
        <charset val="134"/>
      </rPr>
      <t>，</t>
    </r>
    <r>
      <rPr>
        <sz val="11"/>
        <color rgb="FF000000"/>
        <rFont val="Times New Roman"/>
        <charset val="134"/>
      </rPr>
      <t>2020</t>
    </r>
    <r>
      <rPr>
        <sz val="11"/>
        <color rgb="FF000000"/>
        <rFont val="楷体"/>
        <charset val="134"/>
      </rPr>
      <t>；创城；美化校园；</t>
    </r>
    <r>
      <rPr>
        <sz val="11"/>
        <color rgb="FF000000"/>
        <rFont val="Times New Roman"/>
        <charset val="134"/>
      </rPr>
      <t>2021</t>
    </r>
    <r>
      <rPr>
        <sz val="11"/>
        <color rgb="FF000000"/>
        <rFont val="楷体"/>
        <charset val="134"/>
      </rPr>
      <t>高考艺考志愿活动。八里村疫情防控志愿活动</t>
    </r>
  </si>
  <si>
    <r>
      <rPr>
        <sz val="11"/>
        <color rgb="FF000000"/>
        <rFont val="楷体"/>
        <charset val="134"/>
      </rPr>
      <t>张代萱</t>
    </r>
  </si>
  <si>
    <r>
      <rPr>
        <sz val="11"/>
        <color rgb="FF000000"/>
        <rFont val="Times New Roman"/>
        <charset val="134"/>
      </rPr>
      <t>2018</t>
    </r>
    <r>
      <rPr>
        <sz val="11"/>
        <color rgb="FF000000"/>
        <rFont val="楷体"/>
        <charset val="134"/>
      </rPr>
      <t>防艾，</t>
    </r>
    <r>
      <rPr>
        <sz val="11"/>
        <color rgb="FF000000"/>
        <rFont val="Times New Roman"/>
        <charset val="134"/>
      </rPr>
      <t>2019</t>
    </r>
    <r>
      <rPr>
        <sz val="11"/>
        <color rgb="FF000000"/>
        <rFont val="楷体"/>
        <charset val="134"/>
      </rPr>
      <t>防艾，刷树志愿活动，餐厅志愿活动（文瀛中午、晚上）
新冠肺炎疫情防控志愿活动</t>
    </r>
  </si>
  <si>
    <r>
      <rPr>
        <sz val="11"/>
        <color rgb="FF000000"/>
        <rFont val="楷体"/>
        <charset val="134"/>
      </rPr>
      <t>范雅荣</t>
    </r>
  </si>
  <si>
    <r>
      <rPr>
        <sz val="11"/>
        <color rgb="FF000000"/>
        <rFont val="楷体"/>
        <charset val="134"/>
      </rPr>
      <t>山西大学善行</t>
    </r>
    <r>
      <rPr>
        <sz val="11"/>
        <color rgb="FF000000"/>
        <rFont val="Times New Roman"/>
        <charset val="134"/>
      </rPr>
      <t>100</t>
    </r>
    <r>
      <rPr>
        <sz val="11"/>
        <color rgb="FF000000"/>
        <rFont val="楷体"/>
        <charset val="134"/>
      </rPr>
      <t>义卖活动，善行</t>
    </r>
    <r>
      <rPr>
        <sz val="11"/>
        <color rgb="FF000000"/>
        <rFont val="Times New Roman"/>
        <charset val="134"/>
      </rPr>
      <t>100</t>
    </r>
    <r>
      <rPr>
        <sz val="11"/>
        <color rgb="FF000000"/>
        <rFont val="楷体"/>
        <charset val="134"/>
      </rPr>
      <t>街头劝募，饥饿</t>
    </r>
    <r>
      <rPr>
        <sz val="11"/>
        <color rgb="FF000000"/>
        <rFont val="Times New Roman"/>
        <charset val="134"/>
      </rPr>
      <t>24</t>
    </r>
    <r>
      <rPr>
        <sz val="11"/>
        <color rgb="FF000000"/>
        <rFont val="楷体"/>
        <charset val="134"/>
      </rPr>
      <t>公益体验活动，山西大学棉花公益社团志愿活动</t>
    </r>
  </si>
  <si>
    <t>王  艳</t>
  </si>
  <si>
    <r>
      <rPr>
        <sz val="11"/>
        <color rgb="FF000000"/>
        <rFont val="楷体"/>
        <charset val="134"/>
      </rPr>
      <t>防艾知识巡讲（哲学社会学学院，马克思主义学院），山西大学餐厅疫情防控晚上，山西大学餐厅疫情防控中午</t>
    </r>
  </si>
  <si>
    <t>张  扬</t>
  </si>
  <si>
    <r>
      <rPr>
        <sz val="11"/>
        <color rgb="FF000000"/>
        <rFont val="楷体"/>
        <charset val="134"/>
      </rPr>
      <t>防艾知识巡讲（美术学院）
防艾校内宣传（令德）
防艾知识巡讲（政治与公共管理学院、经济与管理学院）</t>
    </r>
  </si>
  <si>
    <r>
      <rPr>
        <sz val="11"/>
        <color rgb="FF000000"/>
        <rFont val="楷体"/>
        <charset val="134"/>
      </rPr>
      <t>郑发燕</t>
    </r>
  </si>
  <si>
    <r>
      <rPr>
        <sz val="11"/>
        <color rgb="FF000000"/>
        <rFont val="楷体"/>
        <charset val="134"/>
      </rPr>
      <t>防艾校内宣传（令德）
防艾知识巡讲（政治与公共管理学院、经济与管理学院）
防艾知识巡讲（美术学院）</t>
    </r>
  </si>
  <si>
    <r>
      <rPr>
        <sz val="11"/>
        <color rgb="FF000000"/>
        <rFont val="楷体"/>
        <charset val="134"/>
      </rPr>
      <t>杨则昕</t>
    </r>
  </si>
  <si>
    <r>
      <rPr>
        <sz val="11"/>
        <color rgb="FF000000"/>
        <rFont val="楷体"/>
        <charset val="134"/>
      </rPr>
      <t>山西大学餐厅防疫志愿活动
山西大学坞城校区创城志愿活动
漳州动保日常宣传活动
漳州动保线下基地志愿活动活动</t>
    </r>
  </si>
  <si>
    <r>
      <rPr>
        <sz val="11"/>
        <color rgb="FF000000"/>
        <rFont val="楷体"/>
        <charset val="134"/>
      </rPr>
      <t>方家姣</t>
    </r>
  </si>
  <si>
    <r>
      <rPr>
        <sz val="11"/>
        <color rgb="FF000000"/>
        <rFont val="楷体"/>
        <charset val="134"/>
      </rPr>
      <t>防艾全体志愿活动大会</t>
    </r>
    <r>
      <rPr>
        <sz val="11"/>
        <color rgb="FF000000"/>
        <rFont val="Times New Roman"/>
        <charset val="134"/>
      </rPr>
      <t xml:space="preserve">2.6h
</t>
    </r>
    <r>
      <rPr>
        <sz val="11"/>
        <color rgb="FF000000"/>
        <rFont val="楷体"/>
        <charset val="134"/>
      </rPr>
      <t>山西大学餐厅防疫志愿活动（中午）</t>
    </r>
    <r>
      <rPr>
        <sz val="11"/>
        <color rgb="FF000000"/>
        <rFont val="Times New Roman"/>
        <charset val="134"/>
      </rPr>
      <t xml:space="preserve">0.9h
</t>
    </r>
    <r>
      <rPr>
        <sz val="11"/>
        <color rgb="FF000000"/>
        <rFont val="楷体"/>
        <charset val="134"/>
      </rPr>
      <t>山西大学坞城校区创城志愿活动</t>
    </r>
    <r>
      <rPr>
        <sz val="11"/>
        <color rgb="FF000000"/>
        <rFont val="Times New Roman"/>
        <charset val="134"/>
      </rPr>
      <t>3.3h</t>
    </r>
  </si>
  <si>
    <t>马  昕</t>
  </si>
  <si>
    <r>
      <rPr>
        <sz val="11"/>
        <color rgb="FF000000"/>
        <rFont val="楷体"/>
        <charset val="134"/>
      </rPr>
      <t>山西大学善行一百义卖志愿活动
山西大学餐厅防疫志愿活动志愿活动
山西省吕梁市汾阳市委组织部疫情防控志愿活动</t>
    </r>
  </si>
  <si>
    <t>郭  丹</t>
  </si>
  <si>
    <r>
      <rPr>
        <sz val="11"/>
        <color rgb="FF000000"/>
        <rFont val="楷体"/>
        <charset val="134"/>
      </rPr>
      <t>山西大学餐厅防疫志愿活动（中午），山西大学疫情防控餐厅志愿活动（晚上），山西大学北家属院活动，第十四届防艾活动</t>
    </r>
  </si>
  <si>
    <r>
      <rPr>
        <sz val="11"/>
        <color rgb="FF000000"/>
        <rFont val="楷体"/>
        <charset val="134"/>
      </rPr>
      <t>尚琳琳</t>
    </r>
  </si>
  <si>
    <r>
      <rPr>
        <sz val="11"/>
        <color rgb="FF000000"/>
        <rFont val="楷体"/>
        <charset val="134"/>
      </rPr>
      <t>防艾知识巡讲</t>
    </r>
    <r>
      <rPr>
        <sz val="11"/>
        <color rgb="FF000000"/>
        <rFont val="Times New Roman"/>
        <charset val="134"/>
      </rPr>
      <t>(</t>
    </r>
    <r>
      <rPr>
        <sz val="11"/>
        <color rgb="FF000000"/>
        <rFont val="楷体"/>
        <charset val="134"/>
      </rPr>
      <t>计算机与信息技术学院</t>
    </r>
    <r>
      <rPr>
        <sz val="11"/>
        <color rgb="FF000000"/>
        <rFont val="Times New Roman"/>
        <charset val="134"/>
      </rPr>
      <t xml:space="preserve">)
</t>
    </r>
    <r>
      <rPr>
        <sz val="11"/>
        <color rgb="FF000000"/>
        <rFont val="楷体"/>
        <charset val="134"/>
      </rPr>
      <t>防艾知识巡讲</t>
    </r>
    <r>
      <rPr>
        <sz val="11"/>
        <color rgb="FF000000"/>
        <rFont val="Times New Roman"/>
        <charset val="134"/>
      </rPr>
      <t>(</t>
    </r>
    <r>
      <rPr>
        <sz val="11"/>
        <color rgb="FF000000"/>
        <rFont val="楷体"/>
        <charset val="134"/>
      </rPr>
      <t>物理电子工程学院</t>
    </r>
    <r>
      <rPr>
        <sz val="11"/>
        <color rgb="FF000000"/>
        <rFont val="Times New Roman"/>
        <charset val="134"/>
      </rPr>
      <t xml:space="preserve">)
</t>
    </r>
    <r>
      <rPr>
        <sz val="11"/>
        <color rgb="FF000000"/>
        <rFont val="楷体"/>
        <charset val="134"/>
      </rPr>
      <t>山西大学疫情防控餐厅志愿活动</t>
    </r>
    <r>
      <rPr>
        <sz val="11"/>
        <color rgb="FF000000"/>
        <rFont val="Times New Roman"/>
        <charset val="134"/>
      </rPr>
      <t>(</t>
    </r>
    <r>
      <rPr>
        <sz val="11"/>
        <color rgb="FF000000"/>
        <rFont val="楷体"/>
        <charset val="134"/>
      </rPr>
      <t>晚上</t>
    </r>
    <r>
      <rPr>
        <sz val="11"/>
        <color rgb="FF000000"/>
        <rFont val="Times New Roman"/>
        <charset val="134"/>
      </rPr>
      <t>)</t>
    </r>
  </si>
  <si>
    <r>
      <rPr>
        <sz val="11"/>
        <color rgb="FF000000"/>
        <rFont val="楷体"/>
        <charset val="134"/>
      </rPr>
      <t>黄启璇</t>
    </r>
  </si>
  <si>
    <r>
      <rPr>
        <sz val="11"/>
        <color rgb="FF000000"/>
        <rFont val="楷体"/>
        <charset val="134"/>
      </rPr>
      <t>山西大学刷树志愿活动，山西大学餐厅防疫志愿活动，山西大学餐厅防疫志愿活动（晚上），山西大学坞城校区创城志愿活动。</t>
    </r>
  </si>
  <si>
    <r>
      <rPr>
        <sz val="11"/>
        <color rgb="FF000000"/>
        <rFont val="楷体"/>
        <charset val="134"/>
      </rPr>
      <t>李恒宇</t>
    </r>
  </si>
  <si>
    <r>
      <rPr>
        <sz val="11"/>
        <color rgb="FF000000"/>
        <rFont val="楷体"/>
        <charset val="134"/>
      </rPr>
      <t>二青会开幕式导演组排练志愿服务
山西大学</t>
    </r>
    <r>
      <rPr>
        <sz val="11"/>
        <color rgb="FF000000"/>
        <rFont val="Times New Roman"/>
        <charset val="134"/>
      </rPr>
      <t>“</t>
    </r>
    <r>
      <rPr>
        <sz val="11"/>
        <color rgb="FF000000"/>
        <rFont val="楷体"/>
        <charset val="134"/>
      </rPr>
      <t>二青会</t>
    </r>
    <r>
      <rPr>
        <sz val="11"/>
        <color rgb="FF000000"/>
        <rFont val="Times New Roman"/>
        <charset val="134"/>
      </rPr>
      <t>"</t>
    </r>
    <r>
      <rPr>
        <sz val="11"/>
        <color rgb="FF000000"/>
        <rFont val="楷体"/>
        <charset val="134"/>
      </rPr>
      <t xml:space="preserve">志愿活动出征仪式
</t>
    </r>
    <r>
      <rPr>
        <sz val="11"/>
        <color rgb="FF000000"/>
        <rFont val="Times New Roman"/>
        <charset val="134"/>
      </rPr>
      <t>“</t>
    </r>
    <r>
      <rPr>
        <sz val="11"/>
        <color rgb="FF000000"/>
        <rFont val="楷体"/>
        <charset val="134"/>
      </rPr>
      <t>二青会</t>
    </r>
    <r>
      <rPr>
        <sz val="11"/>
        <color rgb="FF000000"/>
        <rFont val="Times New Roman"/>
        <charset val="134"/>
      </rPr>
      <t>”</t>
    </r>
    <r>
      <rPr>
        <sz val="11"/>
        <color rgb="FF000000"/>
        <rFont val="楷体"/>
        <charset val="134"/>
      </rPr>
      <t>志愿活动培训
山西大学刷树志愿活动</t>
    </r>
  </si>
  <si>
    <r>
      <rPr>
        <sz val="11"/>
        <color rgb="FF000000"/>
        <rFont val="楷体"/>
        <charset val="134"/>
      </rPr>
      <t>张成颖</t>
    </r>
  </si>
  <si>
    <r>
      <rPr>
        <sz val="11"/>
        <color rgb="FF000000"/>
        <rFont val="Times New Roman"/>
        <charset val="134"/>
      </rPr>
      <t>2020</t>
    </r>
    <r>
      <rPr>
        <sz val="11"/>
        <color rgb="FF000000"/>
        <rFont val="楷体"/>
        <charset val="134"/>
      </rPr>
      <t>餐厅志愿活动</t>
    </r>
    <r>
      <rPr>
        <sz val="11"/>
        <color rgb="FF000000"/>
        <rFont val="Times New Roman"/>
        <charset val="134"/>
      </rPr>
      <t>1.2020</t>
    </r>
    <r>
      <rPr>
        <sz val="11"/>
        <color rgb="FF000000"/>
        <rFont val="楷体"/>
        <charset val="134"/>
      </rPr>
      <t>太原南站，</t>
    </r>
    <r>
      <rPr>
        <sz val="11"/>
        <color rgb="FF000000"/>
        <rFont val="Times New Roman"/>
        <charset val="134"/>
      </rPr>
      <t>20</t>
    </r>
    <r>
      <rPr>
        <sz val="11"/>
        <color rgb="FF000000"/>
        <rFont val="楷体"/>
        <charset val="134"/>
      </rPr>
      <t>年线上志愿活动，</t>
    </r>
    <r>
      <rPr>
        <sz val="11"/>
        <color rgb="FF000000"/>
        <rFont val="Times New Roman"/>
        <charset val="134"/>
      </rPr>
      <t>19</t>
    </r>
    <r>
      <rPr>
        <sz val="11"/>
        <color rgb="FF000000"/>
        <rFont val="楷体"/>
        <charset val="134"/>
      </rPr>
      <t>年二青会，</t>
    </r>
    <r>
      <rPr>
        <sz val="11"/>
        <color rgb="FF000000"/>
        <rFont val="Times New Roman"/>
        <charset val="134"/>
      </rPr>
      <t>18.19</t>
    </r>
    <r>
      <rPr>
        <sz val="11"/>
        <color rgb="FF000000"/>
        <rFont val="楷体"/>
        <charset val="134"/>
      </rPr>
      <t>年防艾
经典咏流传线上志愿活动</t>
    </r>
  </si>
  <si>
    <r>
      <rPr>
        <sz val="11"/>
        <color rgb="FF000000"/>
        <rFont val="楷体"/>
        <charset val="134"/>
      </rPr>
      <t>贾云龙</t>
    </r>
  </si>
  <si>
    <r>
      <rPr>
        <sz val="11"/>
        <color rgb="FF000000"/>
        <rFont val="楷体"/>
        <charset val="134"/>
      </rPr>
      <t>防艾校内宣传（文瀛）；防艾校内宣传（令德）；防艾知识巡讲（初民学院，教育科学学院）；防艾知识巡讲（环境与资源学院）</t>
    </r>
  </si>
  <si>
    <r>
      <rPr>
        <sz val="11"/>
        <color rgb="FF000000"/>
        <rFont val="楷体"/>
        <charset val="134"/>
      </rPr>
      <t>李慧芬</t>
    </r>
  </si>
  <si>
    <t>202023101007</t>
  </si>
  <si>
    <r>
      <rPr>
        <sz val="11"/>
        <color rgb="FF000000"/>
        <rFont val="楷体"/>
        <charset val="134"/>
      </rPr>
      <t>在村口登记返乡人员和外来人员，人口排查；协助村里干部为贫困户分发年货；整理人口普查信息，制表；量体温，登记外来人口</t>
    </r>
  </si>
  <si>
    <t>马  倩</t>
  </si>
  <si>
    <r>
      <rPr>
        <sz val="11"/>
        <color rgb="FF000000"/>
        <rFont val="楷体"/>
        <charset val="134"/>
      </rPr>
      <t>第十三届省城大学生预防艾滋病宣传活动
防艾知识巡讲（体育学院）
山西大学防疫餐厅志愿活动（中午）
山西大学刷树志愿活动</t>
    </r>
  </si>
  <si>
    <r>
      <rPr>
        <sz val="11"/>
        <color rgb="FF000000"/>
        <rFont val="楷体"/>
        <charset val="134"/>
      </rPr>
      <t>肖宇乐</t>
    </r>
  </si>
  <si>
    <r>
      <rPr>
        <sz val="11"/>
        <color rgb="FF000000"/>
        <rFont val="楷体"/>
        <charset val="134"/>
      </rPr>
      <t>防艾高校宣传（山西经贸职业学院）
防艾知识巡讲（物理电子工程学院）
防艾全体志愿活动大会
山西大学疫情防控餐厅志愿活动（晚上）</t>
    </r>
  </si>
  <si>
    <r>
      <rPr>
        <sz val="11"/>
        <color rgb="FF000000"/>
        <rFont val="楷体"/>
        <charset val="134"/>
      </rPr>
      <t>郑洪丹</t>
    </r>
  </si>
  <si>
    <r>
      <rPr>
        <sz val="11"/>
        <color rgb="FF000000"/>
        <rFont val="楷体"/>
        <charset val="134"/>
      </rPr>
      <t>美化校园；餐厅防疫；</t>
    </r>
    <r>
      <rPr>
        <sz val="11"/>
        <color rgb="FF000000"/>
        <rFont val="Times New Roman"/>
        <charset val="134"/>
      </rPr>
      <t>2020</t>
    </r>
    <r>
      <rPr>
        <sz val="11"/>
        <color rgb="FF000000"/>
        <rFont val="楷体"/>
        <charset val="134"/>
      </rPr>
      <t>年防艾；政管第六次线上一对一辅导；</t>
    </r>
    <r>
      <rPr>
        <sz val="11"/>
        <color rgb="FF000000"/>
        <rFont val="Times New Roman"/>
        <charset val="134"/>
      </rPr>
      <t>2019</t>
    </r>
    <r>
      <rPr>
        <sz val="11"/>
        <color rgb="FF000000"/>
        <rFont val="楷体"/>
        <charset val="134"/>
      </rPr>
      <t>年防艾；</t>
    </r>
    <r>
      <rPr>
        <sz val="11"/>
        <color rgb="FF000000"/>
        <rFont val="Times New Roman"/>
        <charset val="134"/>
      </rPr>
      <t>2018</t>
    </r>
    <r>
      <rPr>
        <sz val="11"/>
        <color rgb="FF000000"/>
        <rFont val="楷体"/>
        <charset val="134"/>
      </rPr>
      <t>年防艾，新冠肺炎疫情防控志愿服务活动</t>
    </r>
  </si>
  <si>
    <r>
      <rPr>
        <sz val="11"/>
        <color rgb="FF000000"/>
        <rFont val="楷体"/>
        <charset val="134"/>
      </rPr>
      <t>李晓辉</t>
    </r>
  </si>
  <si>
    <r>
      <rPr>
        <sz val="11"/>
        <color rgb="FF000000"/>
        <rFont val="楷体"/>
        <charset val="134"/>
      </rPr>
      <t>艺术类考试志愿服务</t>
    </r>
    <r>
      <rPr>
        <sz val="11"/>
        <color rgb="FF000000"/>
        <rFont val="Times New Roman"/>
        <charset val="134"/>
      </rPr>
      <t>;"</t>
    </r>
    <r>
      <rPr>
        <sz val="11"/>
        <color rgb="FF000000"/>
        <rFont val="楷体"/>
        <charset val="134"/>
      </rPr>
      <t>光盘行动</t>
    </r>
    <r>
      <rPr>
        <sz val="11"/>
        <color rgb="FF000000"/>
        <rFont val="Times New Roman"/>
        <charset val="134"/>
      </rPr>
      <t>"</t>
    </r>
    <r>
      <rPr>
        <sz val="11"/>
        <color rgb="FF000000"/>
        <rFont val="楷体"/>
        <charset val="134"/>
      </rPr>
      <t>餐厅活动</t>
    </r>
    <r>
      <rPr>
        <sz val="11"/>
        <color rgb="FF000000"/>
        <rFont val="Times New Roman"/>
        <charset val="134"/>
      </rPr>
      <t xml:space="preserve">  2019</t>
    </r>
    <r>
      <rPr>
        <sz val="11"/>
        <color rgb="FF000000"/>
        <rFont val="楷体"/>
        <charset val="134"/>
      </rPr>
      <t>年防艾</t>
    </r>
    <r>
      <rPr>
        <sz val="11"/>
        <color rgb="FF000000"/>
        <rFont val="Times New Roman"/>
        <charset val="134"/>
      </rPr>
      <t>;2020</t>
    </r>
    <r>
      <rPr>
        <sz val="11"/>
        <color rgb="FF000000"/>
        <rFont val="楷体"/>
        <charset val="134"/>
      </rPr>
      <t>年防艾</t>
    </r>
    <r>
      <rPr>
        <sz val="11"/>
        <color rgb="FF000000"/>
        <rFont val="Times New Roman"/>
        <charset val="134"/>
      </rPr>
      <t>;</t>
    </r>
    <r>
      <rPr>
        <sz val="11"/>
        <color rgb="FF000000"/>
        <rFont val="楷体"/>
        <charset val="134"/>
      </rPr>
      <t>山西大学疫情防控餐厅志愿时长</t>
    </r>
    <r>
      <rPr>
        <sz val="11"/>
        <color rgb="FF000000"/>
        <rFont val="Times New Roman"/>
        <charset val="134"/>
      </rPr>
      <t>;</t>
    </r>
    <r>
      <rPr>
        <sz val="11"/>
        <color rgb="FF000000"/>
        <rFont val="楷体"/>
        <charset val="134"/>
      </rPr>
      <t>美化校园</t>
    </r>
    <r>
      <rPr>
        <sz val="11"/>
        <color rgb="FF000000"/>
        <rFont val="Times New Roman"/>
        <charset val="134"/>
      </rPr>
      <t>,</t>
    </r>
    <r>
      <rPr>
        <sz val="11"/>
        <color rgb="FF000000"/>
        <rFont val="楷体"/>
        <charset val="134"/>
      </rPr>
      <t>你我同行</t>
    </r>
  </si>
  <si>
    <r>
      <rPr>
        <sz val="11"/>
        <color rgb="FF000000"/>
        <rFont val="楷体"/>
        <charset val="134"/>
      </rPr>
      <t>张志甜</t>
    </r>
  </si>
  <si>
    <r>
      <rPr>
        <sz val="11"/>
        <color rgb="FF000000"/>
        <rFont val="楷体"/>
        <charset val="134"/>
      </rPr>
      <t>世界艾滋病日暨第十四届省城大学生预防艾滋病宣传活动；</t>
    </r>
    <r>
      <rPr>
        <sz val="11"/>
        <color rgb="FF000000"/>
        <rFont val="Times New Roman"/>
        <charset val="134"/>
      </rPr>
      <t xml:space="preserve">2.15 </t>
    </r>
    <r>
      <rPr>
        <sz val="11"/>
        <color rgb="FF000000"/>
        <rFont val="楷体"/>
        <charset val="134"/>
      </rPr>
      <t>山西大学餐厅防疫志愿活动（中午）；</t>
    </r>
    <r>
      <rPr>
        <sz val="11"/>
        <color rgb="FF000000"/>
        <rFont val="Times New Roman"/>
        <charset val="134"/>
      </rPr>
      <t xml:space="preserve"> 12.15 </t>
    </r>
    <r>
      <rPr>
        <sz val="11"/>
        <color rgb="FF000000"/>
        <rFont val="楷体"/>
        <charset val="134"/>
      </rPr>
      <t>上午山西大学画展</t>
    </r>
  </si>
  <si>
    <r>
      <rPr>
        <sz val="11"/>
        <color rgb="FF000000"/>
        <rFont val="楷体"/>
        <charset val="134"/>
      </rPr>
      <t>李瑞祥</t>
    </r>
  </si>
  <si>
    <r>
      <rPr>
        <sz val="11"/>
        <color rgb="FF000000"/>
        <rFont val="楷体"/>
        <charset val="134"/>
      </rPr>
      <t>防艾校内宣传（令德）、防艾高校宣传（太原师范学院）、防艾知识巡讲（物电</t>
    </r>
    <r>
      <rPr>
        <sz val="11"/>
        <color rgb="FF000000"/>
        <rFont val="Times New Roman"/>
        <charset val="134"/>
      </rPr>
      <t>/</t>
    </r>
    <r>
      <rPr>
        <sz val="11"/>
        <color rgb="FF000000"/>
        <rFont val="楷体"/>
        <charset val="134"/>
      </rPr>
      <t>文学院）、防艾全体志愿活动大会、山西大学疫情防控餐厅志愿活动</t>
    </r>
  </si>
  <si>
    <t>王  贝</t>
  </si>
  <si>
    <r>
      <rPr>
        <sz val="11"/>
        <color rgb="FF000000"/>
        <rFont val="楷体"/>
        <charset val="134"/>
      </rPr>
      <t>防艾校内宣传（文瀛）、防艾知识巡讲（数学</t>
    </r>
    <r>
      <rPr>
        <sz val="11"/>
        <color rgb="FF000000"/>
        <rFont val="Times New Roman"/>
        <charset val="134"/>
      </rPr>
      <t>/</t>
    </r>
    <r>
      <rPr>
        <sz val="11"/>
        <color rgb="FF000000"/>
        <rFont val="楷体"/>
        <charset val="134"/>
      </rPr>
      <t>计算机</t>
    </r>
    <r>
      <rPr>
        <sz val="11"/>
        <color rgb="FF000000"/>
        <rFont val="Times New Roman"/>
        <charset val="134"/>
      </rPr>
      <t>/</t>
    </r>
    <r>
      <rPr>
        <sz val="11"/>
        <color rgb="FF000000"/>
        <rFont val="楷体"/>
        <charset val="134"/>
      </rPr>
      <t>自动化</t>
    </r>
    <r>
      <rPr>
        <sz val="11"/>
        <color rgb="FF000000"/>
        <rFont val="Times New Roman"/>
        <charset val="134"/>
      </rPr>
      <t>/</t>
    </r>
    <r>
      <rPr>
        <sz val="11"/>
        <color rgb="FF000000"/>
        <rFont val="楷体"/>
        <charset val="134"/>
      </rPr>
      <t>法学</t>
    </r>
    <r>
      <rPr>
        <sz val="11"/>
        <color rgb="FF000000"/>
        <rFont val="Times New Roman"/>
        <charset val="134"/>
      </rPr>
      <t>/</t>
    </r>
    <r>
      <rPr>
        <sz val="11"/>
        <color rgb="FF000000"/>
        <rFont val="楷体"/>
        <charset val="134"/>
      </rPr>
      <t>物电</t>
    </r>
    <r>
      <rPr>
        <sz val="11"/>
        <color rgb="FF000000"/>
        <rFont val="Times New Roman"/>
        <charset val="134"/>
      </rPr>
      <t>/</t>
    </r>
    <r>
      <rPr>
        <sz val="11"/>
        <color rgb="FF000000"/>
        <rFont val="楷体"/>
        <charset val="134"/>
      </rPr>
      <t>体育</t>
    </r>
    <r>
      <rPr>
        <sz val="11"/>
        <color rgb="FF000000"/>
        <rFont val="Times New Roman"/>
        <charset val="134"/>
      </rPr>
      <t>/</t>
    </r>
    <r>
      <rPr>
        <sz val="11"/>
        <color rgb="FF000000"/>
        <rFont val="楷体"/>
        <charset val="134"/>
      </rPr>
      <t>电力</t>
    </r>
    <r>
      <rPr>
        <sz val="11"/>
        <color rgb="FF000000"/>
        <rFont val="Times New Roman"/>
        <charset val="134"/>
      </rPr>
      <t>/</t>
    </r>
    <r>
      <rPr>
        <sz val="11"/>
        <color rgb="FF000000"/>
        <rFont val="楷体"/>
        <charset val="134"/>
      </rPr>
      <t>音乐</t>
    </r>
    <r>
      <rPr>
        <sz val="11"/>
        <color rgb="FF000000"/>
        <rFont val="Times New Roman"/>
        <charset val="134"/>
      </rPr>
      <t>/</t>
    </r>
    <r>
      <rPr>
        <sz val="11"/>
        <color rgb="FF000000"/>
        <rFont val="楷体"/>
        <charset val="134"/>
      </rPr>
      <t>环资</t>
    </r>
    <r>
      <rPr>
        <sz val="11"/>
        <color rgb="FF000000"/>
        <rFont val="Times New Roman"/>
        <charset val="134"/>
      </rPr>
      <t>/</t>
    </r>
    <r>
      <rPr>
        <sz val="11"/>
        <color rgb="FF000000"/>
        <rFont val="楷体"/>
        <charset val="134"/>
      </rPr>
      <t>历史</t>
    </r>
    <r>
      <rPr>
        <sz val="11"/>
        <color rgb="FF000000"/>
        <rFont val="Times New Roman"/>
        <charset val="134"/>
      </rPr>
      <t>/</t>
    </r>
    <r>
      <rPr>
        <sz val="11"/>
        <color rgb="FF000000"/>
        <rFont val="楷体"/>
        <charset val="134"/>
      </rPr>
      <t>文学院）、防艾全体志愿活动大会</t>
    </r>
  </si>
  <si>
    <r>
      <rPr>
        <sz val="11"/>
        <color rgb="FF000000"/>
        <rFont val="楷体"/>
        <charset val="134"/>
      </rPr>
      <t>朱煜婷</t>
    </r>
  </si>
  <si>
    <r>
      <rPr>
        <sz val="11"/>
        <color rgb="FF000000"/>
        <rFont val="楷体"/>
        <charset val="134"/>
      </rPr>
      <t>防艾校内宣传（大东关校区）
防艾知识巡讲（计算机与信息技术学院）
山西大学善行</t>
    </r>
    <r>
      <rPr>
        <sz val="11"/>
        <color rgb="FF000000"/>
        <rFont val="Times New Roman"/>
        <charset val="134"/>
      </rPr>
      <t>100·</t>
    </r>
    <r>
      <rPr>
        <sz val="11"/>
        <color rgb="FF000000"/>
        <rFont val="楷体"/>
        <charset val="134"/>
      </rPr>
      <t>义卖活动
防艾知识巡讲（自动化与软件学院）</t>
    </r>
  </si>
  <si>
    <r>
      <rPr>
        <sz val="11"/>
        <color rgb="FF000000"/>
        <rFont val="楷体"/>
        <charset val="134"/>
      </rPr>
      <t>常巧风</t>
    </r>
  </si>
  <si>
    <r>
      <rPr>
        <sz val="11"/>
        <color rgb="FF000000"/>
        <rFont val="楷体"/>
        <charset val="134"/>
      </rPr>
      <t>山西大学餐厅防艾志愿活动（中午）、</t>
    </r>
    <r>
      <rPr>
        <sz val="11"/>
        <color rgb="FF000000"/>
        <rFont val="Times New Roman"/>
        <charset val="134"/>
      </rPr>
      <t xml:space="preserve"> </t>
    </r>
    <r>
      <rPr>
        <sz val="11"/>
        <color rgb="FF000000"/>
        <rFont val="楷体"/>
        <charset val="134"/>
      </rPr>
      <t>山西大学疫情防控餐厅志愿活动（晚上）、第十三届防艾、第十四届防艾、疫情防控、追寻红色记忆和乡村文化</t>
    </r>
  </si>
  <si>
    <t>李  昂</t>
  </si>
  <si>
    <t>防艾知识巡讲（计算机与信息技术学院）、防艾知识巡讲（法学院）、防艾知识巡讲（物理电子工程学院）、山西大学疫情防控餐厅志愿活动（晚上）</t>
  </si>
  <si>
    <r>
      <rPr>
        <sz val="11"/>
        <color rgb="FF000000"/>
        <rFont val="楷体"/>
        <charset val="134"/>
      </rPr>
      <t>李枢瑞</t>
    </r>
  </si>
  <si>
    <r>
      <rPr>
        <sz val="11"/>
        <color rgb="FF000000"/>
        <rFont val="楷体"/>
        <charset val="134"/>
      </rPr>
      <t>防艾校内宣传（文瀛）
防艾校内宣传（文瀛）
防艾知识巡讲（物理电子工程学院）
防艾知识巡讲（文学院）
防艾知识巡讲（自动化与软件工程学院）</t>
    </r>
  </si>
  <si>
    <r>
      <rPr>
        <sz val="11"/>
        <color rgb="FF000000"/>
        <rFont val="楷体"/>
        <charset val="134"/>
      </rPr>
      <t>邓田静</t>
    </r>
  </si>
  <si>
    <r>
      <rPr>
        <sz val="11"/>
        <color rgb="FF000000"/>
        <rFont val="楷体"/>
        <charset val="134"/>
      </rPr>
      <t>第十三届防艾、第十四届防艾、山西大学刷树志愿活动、山西大学疫情防控餐厅志愿活动</t>
    </r>
    <r>
      <rPr>
        <sz val="11"/>
        <color rgb="FF000000"/>
        <rFont val="Times New Roman"/>
        <charset val="134"/>
      </rPr>
      <t>(</t>
    </r>
    <r>
      <rPr>
        <sz val="11"/>
        <color rgb="FF000000"/>
        <rFont val="楷体"/>
        <charset val="134"/>
      </rPr>
      <t>晚上</t>
    </r>
    <r>
      <rPr>
        <sz val="11"/>
        <color rgb="FF000000"/>
        <rFont val="Times New Roman"/>
        <charset val="134"/>
      </rPr>
      <t>)</t>
    </r>
    <r>
      <rPr>
        <sz val="11"/>
        <color rgb="FF000000"/>
        <rFont val="楷体"/>
        <charset val="134"/>
      </rPr>
      <t>、山西大学疫情防控餐厅志愿活动</t>
    </r>
    <r>
      <rPr>
        <sz val="11"/>
        <color rgb="FF000000"/>
        <rFont val="Times New Roman"/>
        <charset val="134"/>
      </rPr>
      <t>(</t>
    </r>
    <r>
      <rPr>
        <sz val="11"/>
        <color rgb="FF000000"/>
        <rFont val="楷体"/>
        <charset val="134"/>
      </rPr>
      <t>晚上</t>
    </r>
    <r>
      <rPr>
        <sz val="11"/>
        <color rgb="FF000000"/>
        <rFont val="Times New Roman"/>
        <charset val="134"/>
      </rPr>
      <t>)</t>
    </r>
  </si>
  <si>
    <r>
      <rPr>
        <sz val="11"/>
        <color rgb="FF000000"/>
        <rFont val="楷体"/>
        <charset val="134"/>
      </rPr>
      <t>张宁骅</t>
    </r>
  </si>
  <si>
    <r>
      <rPr>
        <sz val="11"/>
        <color rgb="FF000000"/>
        <rFont val="楷体"/>
        <charset val="134"/>
      </rPr>
      <t>防艾校内宣传（令德），防艾知识巡讲（计算机与信息技术学院），防艾全体志愿活动大会，防艾知识巡讲（环境与资源学院），防艾高校宣传（太原科技大学）</t>
    </r>
  </si>
  <si>
    <t>周  源</t>
  </si>
  <si>
    <r>
      <rPr>
        <sz val="11"/>
        <color rgb="FF000000"/>
        <rFont val="Times New Roman"/>
        <charset val="134"/>
      </rPr>
      <t>12.15</t>
    </r>
    <r>
      <rPr>
        <sz val="11"/>
        <color rgb="FF000000"/>
        <rFont val="楷体"/>
        <charset val="134"/>
      </rPr>
      <t>下午山西大学画展；山西大学刷树志愿活动山西大学疫情防控餐厅志愿活动；山西大学餐厅防疫志愿活动（中午）；</t>
    </r>
    <r>
      <rPr>
        <sz val="11"/>
        <color rgb="FF000000"/>
        <rFont val="Times New Roman"/>
        <charset val="134"/>
      </rPr>
      <t>2018</t>
    </r>
    <r>
      <rPr>
        <sz val="11"/>
        <color rgb="FF000000"/>
        <rFont val="楷体"/>
        <charset val="134"/>
      </rPr>
      <t>年防艾；</t>
    </r>
    <r>
      <rPr>
        <sz val="11"/>
        <color rgb="FF000000"/>
        <rFont val="Times New Roman"/>
        <charset val="134"/>
      </rPr>
      <t>2019</t>
    </r>
    <r>
      <rPr>
        <sz val="11"/>
        <color rgb="FF000000"/>
        <rFont val="楷体"/>
        <charset val="134"/>
      </rPr>
      <t>年防艾</t>
    </r>
  </si>
  <si>
    <r>
      <rPr>
        <sz val="11"/>
        <color rgb="FF000000"/>
        <rFont val="楷体"/>
        <charset val="134"/>
      </rPr>
      <t>曾秦</t>
    </r>
  </si>
  <si>
    <r>
      <rPr>
        <sz val="11"/>
        <color rgb="FF000000"/>
        <rFont val="楷体"/>
        <charset val="134"/>
      </rPr>
      <t>山西大学餐厅防疫志愿活动（中午）</t>
    </r>
    <r>
      <rPr>
        <sz val="11"/>
        <color rgb="FF000000"/>
        <rFont val="Times New Roman"/>
        <charset val="134"/>
      </rPr>
      <t>1.0h
12.25</t>
    </r>
    <r>
      <rPr>
        <sz val="11"/>
        <color rgb="FF000000"/>
        <rFont val="楷体"/>
        <charset val="134"/>
      </rPr>
      <t>上午山西大学画展</t>
    </r>
    <r>
      <rPr>
        <sz val="11"/>
        <color rgb="FF000000"/>
        <rFont val="Times New Roman"/>
        <charset val="134"/>
      </rPr>
      <t>3.1h
2019</t>
    </r>
    <r>
      <rPr>
        <sz val="11"/>
        <color rgb="FF000000"/>
        <rFont val="楷体"/>
        <charset val="134"/>
      </rPr>
      <t>年世界艾滋病日暨第十四届省城大学生预防艾滋病宣传活动</t>
    </r>
    <r>
      <rPr>
        <sz val="11"/>
        <color rgb="FF000000"/>
        <rFont val="Times New Roman"/>
        <charset val="134"/>
      </rPr>
      <t>10h</t>
    </r>
  </si>
  <si>
    <r>
      <rPr>
        <sz val="11"/>
        <color rgb="FF000000"/>
        <rFont val="楷体"/>
        <charset val="134"/>
      </rPr>
      <t>曹晏文</t>
    </r>
  </si>
  <si>
    <r>
      <rPr>
        <sz val="11"/>
        <color rgb="FF000000"/>
        <rFont val="楷体"/>
        <charset val="134"/>
      </rPr>
      <t>防艾校内宣传（文瀛）、防艾知识巡讲（环境与资源学院）、防艾知识巡讲（初民学院、教育与科学学院）、山西大学餐厅防疫志愿活动（中午）、棉花公社志愿服务</t>
    </r>
  </si>
  <si>
    <r>
      <rPr>
        <sz val="11"/>
        <color rgb="FF000000"/>
        <rFont val="楷体"/>
        <charset val="134"/>
      </rPr>
      <t>秦玉婧</t>
    </r>
  </si>
  <si>
    <r>
      <rPr>
        <sz val="11"/>
        <color rgb="FF000000"/>
        <rFont val="楷体"/>
        <charset val="134"/>
      </rPr>
      <t>山西大学刷树志愿活动，山西大学餐厅防疫志愿活动（中午），防艾知识巡讲，第十三届省城大学生预防艾滋病宣传活动，第十四届省城大学生预防艾滋病宣传活动。</t>
    </r>
  </si>
  <si>
    <r>
      <rPr>
        <sz val="11"/>
        <color rgb="FF000000"/>
        <rFont val="楷体"/>
        <charset val="134"/>
      </rPr>
      <t>张广昌</t>
    </r>
  </si>
  <si>
    <r>
      <rPr>
        <sz val="11"/>
        <color rgb="FF000000"/>
        <rFont val="Times New Roman"/>
        <charset val="134"/>
      </rPr>
      <t>2019</t>
    </r>
    <r>
      <rPr>
        <sz val="11"/>
        <color rgb="FF000000"/>
        <rFont val="楷体"/>
        <charset val="134"/>
      </rPr>
      <t>年世界艾滋病日暨山西大学第十四届高校防艾宣传活动；防艾校内宣传</t>
    </r>
    <r>
      <rPr>
        <sz val="11"/>
        <color rgb="FF000000"/>
        <rFont val="Times New Roman"/>
        <charset val="134"/>
      </rPr>
      <t>(</t>
    </r>
    <r>
      <rPr>
        <sz val="11"/>
        <color rgb="FF000000"/>
        <rFont val="楷体"/>
        <charset val="134"/>
      </rPr>
      <t>令德</t>
    </r>
    <r>
      <rPr>
        <sz val="11"/>
        <color rgb="FF000000"/>
        <rFont val="Times New Roman"/>
        <charset val="134"/>
      </rPr>
      <t>)</t>
    </r>
    <r>
      <rPr>
        <sz val="11"/>
        <color rgb="FF000000"/>
        <rFont val="楷体"/>
        <charset val="134"/>
      </rPr>
      <t>；防艾校内宣传</t>
    </r>
    <r>
      <rPr>
        <sz val="11"/>
        <color rgb="FF000000"/>
        <rFont val="Times New Roman"/>
        <charset val="134"/>
      </rPr>
      <t>(</t>
    </r>
    <r>
      <rPr>
        <sz val="11"/>
        <color rgb="FF000000"/>
        <rFont val="楷体"/>
        <charset val="134"/>
      </rPr>
      <t>文瀛</t>
    </r>
    <r>
      <rPr>
        <sz val="11"/>
        <color rgb="FF000000"/>
        <rFont val="Times New Roman"/>
        <charset val="134"/>
      </rPr>
      <t>)</t>
    </r>
    <r>
      <rPr>
        <sz val="11"/>
        <color rgb="FF000000"/>
        <rFont val="楷体"/>
        <charset val="134"/>
      </rPr>
      <t>；防艾知识巡讲</t>
    </r>
    <r>
      <rPr>
        <sz val="11"/>
        <color rgb="FF000000"/>
        <rFont val="Times New Roman"/>
        <charset val="134"/>
      </rPr>
      <t>(</t>
    </r>
    <r>
      <rPr>
        <sz val="11"/>
        <color rgb="FF000000"/>
        <rFont val="楷体"/>
        <charset val="134"/>
      </rPr>
      <t>物电</t>
    </r>
    <r>
      <rPr>
        <sz val="11"/>
        <color rgb="FF000000"/>
        <rFont val="Times New Roman"/>
        <charset val="134"/>
      </rPr>
      <t>)</t>
    </r>
    <r>
      <rPr>
        <sz val="11"/>
        <color rgb="FF000000"/>
        <rFont val="楷体"/>
        <charset val="134"/>
      </rPr>
      <t>；防艾知识巡讲</t>
    </r>
    <r>
      <rPr>
        <sz val="11"/>
        <color rgb="FF000000"/>
        <rFont val="Times New Roman"/>
        <charset val="134"/>
      </rPr>
      <t>(</t>
    </r>
    <r>
      <rPr>
        <sz val="11"/>
        <color rgb="FF000000"/>
        <rFont val="楷体"/>
        <charset val="134"/>
      </rPr>
      <t>文院</t>
    </r>
    <r>
      <rPr>
        <sz val="11"/>
        <color rgb="FF000000"/>
        <rFont val="Times New Roman"/>
        <charset val="134"/>
      </rPr>
      <t>)</t>
    </r>
  </si>
  <si>
    <r>
      <rPr>
        <sz val="11"/>
        <color rgb="FF000000"/>
        <rFont val="楷体"/>
        <charset val="134"/>
      </rPr>
      <t>郝慧林</t>
    </r>
  </si>
  <si>
    <r>
      <rPr>
        <sz val="11"/>
        <color rgb="FF000000"/>
        <rFont val="Times New Roman"/>
        <charset val="134"/>
      </rPr>
      <t>19</t>
    </r>
    <r>
      <rPr>
        <sz val="11"/>
        <color rgb="FF000000"/>
        <rFont val="楷体"/>
        <charset val="134"/>
      </rPr>
      <t>年防艾活动，防艾校内宣传，防艾知识巡讲（计算机），防艾知识巡讲（法学院），山西大学餐厅防疫志愿活动、朔城区疫情防控假期志愿活动，疫情防控街头宣传</t>
    </r>
  </si>
  <si>
    <t>李  周</t>
  </si>
  <si>
    <r>
      <rPr>
        <sz val="11"/>
        <color rgb="FF000000"/>
        <rFont val="楷体"/>
        <charset val="134"/>
      </rPr>
      <t>①</t>
    </r>
    <r>
      <rPr>
        <sz val="11"/>
        <color rgb="FF000000"/>
        <rFont val="Times New Roman"/>
        <charset val="134"/>
      </rPr>
      <t>2019</t>
    </r>
    <r>
      <rPr>
        <sz val="11"/>
        <color rgb="FF000000"/>
        <rFont val="楷体"/>
        <charset val="134"/>
      </rPr>
      <t>年防艾志愿活动②山西大学疫情防控餐厅志愿活动</t>
    </r>
    <r>
      <rPr>
        <sz val="11"/>
        <color rgb="FF000000"/>
        <rFont val="Times New Roman"/>
        <charset val="134"/>
      </rPr>
      <t>(</t>
    </r>
    <r>
      <rPr>
        <sz val="11"/>
        <color rgb="FF000000"/>
        <rFont val="楷体"/>
        <charset val="134"/>
      </rPr>
      <t>晚上</t>
    </r>
    <r>
      <rPr>
        <sz val="11"/>
        <color rgb="FF000000"/>
        <rFont val="Times New Roman"/>
        <charset val="134"/>
      </rPr>
      <t>)</t>
    </r>
    <r>
      <rPr>
        <sz val="11"/>
        <color rgb="FF000000"/>
        <rFont val="楷体"/>
        <charset val="134"/>
      </rPr>
      <t>③山西大学文明创城志愿活动④山西大学坞城校区创城志愿活动①南关社区疫情防控志愿活动②指尖志愿</t>
    </r>
  </si>
  <si>
    <r>
      <rPr>
        <sz val="11"/>
        <color rgb="FF000000"/>
        <rFont val="楷体"/>
        <charset val="134"/>
      </rPr>
      <t>杨跃</t>
    </r>
  </si>
  <si>
    <r>
      <rPr>
        <sz val="11"/>
        <color rgb="FF000000"/>
        <rFont val="楷体"/>
        <charset val="134"/>
      </rPr>
      <t>防艾校内宣传</t>
    </r>
    <r>
      <rPr>
        <sz val="11"/>
        <color rgb="FF000000"/>
        <rFont val="Times New Roman"/>
        <charset val="134"/>
      </rPr>
      <t xml:space="preserve">  
</t>
    </r>
    <r>
      <rPr>
        <sz val="11"/>
        <color rgb="FF000000"/>
        <rFont val="楷体"/>
        <charset val="134"/>
      </rPr>
      <t>防艾知识宣讲（初民学院、教育科学学院
防艾知识宣讲（环境与资源学院
山西大学疫情防控餐厅志愿活动
山西大学坞城校区创城志愿活动
棉花公社志愿活动</t>
    </r>
  </si>
  <si>
    <r>
      <rPr>
        <sz val="11"/>
        <color rgb="FF000000"/>
        <rFont val="楷体"/>
        <charset val="134"/>
      </rPr>
      <t>杨紫怡</t>
    </r>
  </si>
  <si>
    <r>
      <rPr>
        <sz val="11"/>
        <color rgb="FF000000"/>
        <rFont val="楷体"/>
        <charset val="134"/>
      </rPr>
      <t>防艾知识巡讲（历史文化学院，继续教育学院，法学院，计算机与信息技术学院，数学科学学院）、防艾校内宣传（令德）、防艾高校宣传（太原科技大学）、防艾校内宣传（大东关校区）</t>
    </r>
  </si>
  <si>
    <r>
      <rPr>
        <sz val="11"/>
        <color theme="1"/>
        <rFont val="楷体"/>
        <charset val="134"/>
      </rPr>
      <t>李欣遥</t>
    </r>
  </si>
  <si>
    <t>20200130402011</t>
  </si>
  <si>
    <r>
      <rPr>
        <sz val="11"/>
        <color rgb="FF000000"/>
        <rFont val="楷体"/>
        <charset val="134"/>
      </rPr>
      <t xml:space="preserve">山西大学游泳比赛
学代会西门引导
山西大学游泳比赛
</t>
    </r>
    <r>
      <rPr>
        <sz val="11"/>
        <color rgb="FF000000"/>
        <rFont val="Times New Roman"/>
        <charset val="134"/>
      </rPr>
      <t>“</t>
    </r>
    <r>
      <rPr>
        <sz val="11"/>
        <color rgb="FF000000"/>
        <rFont val="楷体"/>
        <charset val="134"/>
      </rPr>
      <t>光盘行动</t>
    </r>
    <r>
      <rPr>
        <sz val="11"/>
        <color rgb="FF000000"/>
        <rFont val="Times New Roman"/>
        <charset val="134"/>
      </rPr>
      <t>”</t>
    </r>
    <r>
      <rPr>
        <sz val="11"/>
        <color rgb="FF000000"/>
        <rFont val="楷体"/>
        <charset val="134"/>
      </rPr>
      <t>餐</t>
    </r>
    <r>
      <rPr>
        <sz val="11"/>
        <color rgb="FF000000"/>
        <rFont val="Times New Roman"/>
        <charset val="134"/>
      </rPr>
      <t xml:space="preserve"> </t>
    </r>
    <r>
      <rPr>
        <sz val="11"/>
        <color rgb="FF000000"/>
        <rFont val="楷体"/>
        <charset val="134"/>
      </rPr>
      <t>厅活动
防艾校内宣传</t>
    </r>
    <r>
      <rPr>
        <sz val="11"/>
        <color rgb="FF000000"/>
        <rFont val="Times New Roman"/>
        <charset val="134"/>
      </rPr>
      <t>(</t>
    </r>
    <r>
      <rPr>
        <sz val="11"/>
        <color rgb="FF000000"/>
        <rFont val="楷体"/>
        <charset val="134"/>
      </rPr>
      <t>令德</t>
    </r>
    <r>
      <rPr>
        <sz val="11"/>
        <color rgb="FF000000"/>
        <rFont val="Times New Roman"/>
        <charset val="134"/>
      </rPr>
      <t>)
“</t>
    </r>
    <r>
      <rPr>
        <sz val="11"/>
        <color rgb="FF000000"/>
        <rFont val="楷体"/>
        <charset val="134"/>
      </rPr>
      <t>光盘行动</t>
    </r>
    <r>
      <rPr>
        <sz val="11"/>
        <color rgb="FF000000"/>
        <rFont val="Times New Roman"/>
        <charset val="134"/>
      </rPr>
      <t xml:space="preserve">’ </t>
    </r>
    <r>
      <rPr>
        <sz val="11"/>
        <color rgb="FF000000"/>
        <rFont val="楷体"/>
        <charset val="134"/>
      </rPr>
      <t>餐厅活动</t>
    </r>
    <r>
      <rPr>
        <sz val="11"/>
        <color rgb="FF000000"/>
        <rFont val="Times New Roman"/>
        <charset val="134"/>
      </rPr>
      <t>(</t>
    </r>
    <r>
      <rPr>
        <sz val="11"/>
        <color rgb="FF000000"/>
        <rFont val="楷体"/>
        <charset val="134"/>
      </rPr>
      <t>文瀛餐厅</t>
    </r>
    <r>
      <rPr>
        <sz val="11"/>
        <color rgb="FF000000"/>
        <rFont val="Times New Roman"/>
        <charset val="134"/>
      </rPr>
      <t xml:space="preserve">)
</t>
    </r>
    <r>
      <rPr>
        <sz val="11"/>
        <color rgb="FF000000"/>
        <rFont val="楷体"/>
        <charset val="134"/>
      </rPr>
      <t>防艾知识巡讲</t>
    </r>
    <r>
      <rPr>
        <sz val="11"/>
        <color rgb="FF000000"/>
        <rFont val="Times New Roman"/>
        <charset val="134"/>
      </rPr>
      <t>(</t>
    </r>
    <r>
      <rPr>
        <sz val="11"/>
        <color rgb="FF000000"/>
        <rFont val="楷体"/>
        <charset val="134"/>
      </rPr>
      <t>体育学院</t>
    </r>
    <r>
      <rPr>
        <sz val="11"/>
        <color rgb="FF000000"/>
        <rFont val="Times New Roman"/>
        <charset val="134"/>
      </rPr>
      <t>)</t>
    </r>
  </si>
  <si>
    <r>
      <rPr>
        <sz val="11"/>
        <color rgb="FF000000"/>
        <rFont val="楷体"/>
        <charset val="134"/>
      </rPr>
      <t>李楠楠</t>
    </r>
  </si>
  <si>
    <r>
      <rPr>
        <sz val="11"/>
        <color rgb="FF000000"/>
        <rFont val="楷体"/>
        <charset val="134"/>
      </rPr>
      <t>防艾校内宣讲（令德），防艾知识巡讲（化学化工学院），防艾知识巡讲（外国语学院），山西大学疫情防控餐厅志愿活动（晚上</t>
    </r>
    <r>
      <rPr>
        <sz val="11"/>
        <color rgb="FF000000"/>
        <rFont val="Times New Roman"/>
        <charset val="134"/>
      </rPr>
      <t>)</t>
    </r>
    <r>
      <rPr>
        <sz val="11"/>
        <color rgb="FF000000"/>
        <rFont val="楷体"/>
        <charset val="134"/>
      </rPr>
      <t>，山西大学坞城校区创城志愿活动，第十四届防艾宣传志愿。</t>
    </r>
  </si>
  <si>
    <r>
      <rPr>
        <sz val="11"/>
        <color rgb="FF000000"/>
        <rFont val="楷体"/>
        <charset val="134"/>
      </rPr>
      <t>刘灵丹</t>
    </r>
  </si>
  <si>
    <r>
      <rPr>
        <sz val="11"/>
        <color rgb="FF000000"/>
        <rFont val="楷体"/>
        <charset val="134"/>
      </rPr>
      <t>防艾校内宣传（文瀛）
防艾高校宣传（太原科技大学）
防艾知识巡讲（数学科学学院）
防艾校内宣传（文瀛）
防艾知识巡讲（法学院）
防艾知识巡讲（历史文化学院，继续教育学院）</t>
    </r>
  </si>
  <si>
    <t>谷  笑</t>
  </si>
  <si>
    <r>
      <rPr>
        <sz val="11"/>
        <color rgb="FF000000"/>
        <rFont val="Times New Roman"/>
        <charset val="134"/>
      </rPr>
      <t>1.</t>
    </r>
    <r>
      <rPr>
        <sz val="11"/>
        <color rgb="FF000000"/>
        <rFont val="楷体"/>
        <charset val="134"/>
      </rPr>
      <t xml:space="preserve">二青会开幕式导演组排练志愿服务活动
</t>
    </r>
    <r>
      <rPr>
        <sz val="11"/>
        <color rgb="FF000000"/>
        <rFont val="Times New Roman"/>
        <charset val="134"/>
      </rPr>
      <t>2.</t>
    </r>
    <r>
      <rPr>
        <sz val="11"/>
        <color rgb="FF000000"/>
        <rFont val="楷体"/>
        <charset val="134"/>
      </rPr>
      <t xml:space="preserve">青运村志愿活动服务项目（包含演练和开村后）上午
</t>
    </r>
    <r>
      <rPr>
        <sz val="11"/>
        <color rgb="FF000000"/>
        <rFont val="Times New Roman"/>
        <charset val="134"/>
      </rPr>
      <t>3.</t>
    </r>
    <r>
      <rPr>
        <sz val="11"/>
        <color rgb="FF000000"/>
        <rFont val="楷体"/>
        <charset val="134"/>
      </rPr>
      <t>山西大学</t>
    </r>
    <r>
      <rPr>
        <sz val="11"/>
        <color rgb="FF000000"/>
        <rFont val="Times New Roman"/>
        <charset val="134"/>
      </rPr>
      <t>“</t>
    </r>
    <r>
      <rPr>
        <sz val="11"/>
        <color rgb="FF000000"/>
        <rFont val="楷体"/>
        <charset val="134"/>
      </rPr>
      <t>二青会</t>
    </r>
    <r>
      <rPr>
        <sz val="11"/>
        <color rgb="FF000000"/>
        <rFont val="Times New Roman"/>
        <charset val="134"/>
      </rPr>
      <t>”</t>
    </r>
    <r>
      <rPr>
        <sz val="11"/>
        <color rgb="FF000000"/>
        <rFont val="楷体"/>
        <charset val="134"/>
      </rPr>
      <t xml:space="preserve">志愿活动出征仪式
</t>
    </r>
    <r>
      <rPr>
        <sz val="11"/>
        <color rgb="FF000000"/>
        <rFont val="Times New Roman"/>
        <charset val="134"/>
      </rPr>
      <t>4."</t>
    </r>
    <r>
      <rPr>
        <sz val="11"/>
        <color rgb="FF000000"/>
        <rFont val="楷体"/>
        <charset val="134"/>
      </rPr>
      <t>二青会</t>
    </r>
    <r>
      <rPr>
        <sz val="11"/>
        <color rgb="FF000000"/>
        <rFont val="Times New Roman"/>
        <charset val="134"/>
      </rPr>
      <t>"</t>
    </r>
    <r>
      <rPr>
        <sz val="11"/>
        <color rgb="FF000000"/>
        <rFont val="楷体"/>
        <charset val="134"/>
      </rPr>
      <t>志愿活动培训</t>
    </r>
    <r>
      <rPr>
        <sz val="11"/>
        <color rgb="FF000000"/>
        <rFont val="Times New Roman"/>
        <charset val="134"/>
      </rPr>
      <t>5</t>
    </r>
    <r>
      <rPr>
        <sz val="11"/>
        <color rgb="FF000000"/>
        <rFont val="楷体"/>
        <charset val="134"/>
      </rPr>
      <t>、疫情防控志愿活动</t>
    </r>
  </si>
  <si>
    <r>
      <rPr>
        <sz val="11"/>
        <color rgb="FF000000"/>
        <rFont val="楷体"/>
        <charset val="134"/>
      </rPr>
      <t>王</t>
    </r>
    <r>
      <rPr>
        <sz val="11"/>
        <color rgb="FF000000"/>
        <rFont val="Times New Roman"/>
        <charset val="134"/>
      </rPr>
      <t xml:space="preserve">  </t>
    </r>
    <r>
      <rPr>
        <sz val="11"/>
        <color rgb="FF000000"/>
        <rFont val="楷体"/>
        <charset val="134"/>
      </rPr>
      <t>雷</t>
    </r>
  </si>
  <si>
    <r>
      <rPr>
        <sz val="11"/>
        <color rgb="FF000000"/>
        <rFont val="Times New Roman"/>
        <charset val="134"/>
      </rPr>
      <t>1.</t>
    </r>
    <r>
      <rPr>
        <sz val="11"/>
        <color rgb="FF000000"/>
        <rFont val="楷体"/>
        <charset val="134"/>
      </rPr>
      <t xml:space="preserve">校内防艾宣传（令德）志愿服务活动
</t>
    </r>
    <r>
      <rPr>
        <sz val="11"/>
        <color rgb="FF000000"/>
        <rFont val="Times New Roman"/>
        <charset val="134"/>
      </rPr>
      <t>2.</t>
    </r>
    <r>
      <rPr>
        <sz val="11"/>
        <color rgb="FF000000"/>
        <rFont val="楷体"/>
        <charset val="134"/>
      </rPr>
      <t xml:space="preserve">防艾全体志愿活动大会志愿服务活动
</t>
    </r>
    <r>
      <rPr>
        <sz val="11"/>
        <color rgb="FF000000"/>
        <rFont val="Times New Roman"/>
        <charset val="134"/>
      </rPr>
      <t>3.</t>
    </r>
    <r>
      <rPr>
        <sz val="11"/>
        <color rgb="FF000000"/>
        <rFont val="楷体"/>
        <charset val="134"/>
      </rPr>
      <t xml:space="preserve">山西大学疫情防控餐厅志愿活动（晚上）志愿服务活动
</t>
    </r>
    <r>
      <rPr>
        <sz val="11"/>
        <color rgb="FF000000"/>
        <rFont val="Times New Roman"/>
        <charset val="134"/>
      </rPr>
      <t>4.</t>
    </r>
    <r>
      <rPr>
        <sz val="11"/>
        <color rgb="FF000000"/>
        <rFont val="楷体"/>
        <charset val="134"/>
      </rPr>
      <t xml:space="preserve">山西大学餐厅防疫志愿活动（中午）志愿服务活动
</t>
    </r>
  </si>
  <si>
    <r>
      <rPr>
        <sz val="11"/>
        <color rgb="FF000000"/>
        <rFont val="楷体"/>
        <charset val="134"/>
      </rPr>
      <t>赵佳琦</t>
    </r>
  </si>
  <si>
    <r>
      <rPr>
        <sz val="11"/>
        <color rgb="FF000000"/>
        <rFont val="楷体"/>
        <charset val="134"/>
      </rPr>
      <t>防艾知识巡讲（政治与公共管理学院、经济与管理学院）、防艾知识巡讲（美术学院）、山西大学餐厅防疫志愿活动（中午）、山西大学坞城校区创城志愿活动、第十四届省城大学生预防艾滋病宣传活动</t>
    </r>
  </si>
  <si>
    <r>
      <rPr>
        <sz val="11"/>
        <color rgb="FF000000"/>
        <rFont val="楷体"/>
        <charset val="134"/>
      </rPr>
      <t>郭锞佼</t>
    </r>
  </si>
  <si>
    <r>
      <rPr>
        <sz val="11"/>
        <color rgb="FF000000"/>
        <rFont val="楷体"/>
        <charset val="134"/>
      </rPr>
      <t>山西大学坞城校区创城志愿活动
山西大学文明创城志愿活动</t>
    </r>
    <r>
      <rPr>
        <sz val="11"/>
        <color rgb="FF000000"/>
        <rFont val="Times New Roman"/>
        <charset val="134"/>
      </rPr>
      <t>(12</t>
    </r>
    <r>
      <rPr>
        <sz val="11"/>
        <color rgb="FF000000"/>
        <rFont val="楷体"/>
        <charset val="134"/>
      </rPr>
      <t>日</t>
    </r>
    <r>
      <rPr>
        <sz val="11"/>
        <color rgb="FF000000"/>
        <rFont val="Times New Roman"/>
        <charset val="134"/>
      </rPr>
      <t>7</t>
    </r>
    <r>
      <rPr>
        <sz val="11"/>
        <color rgb="FF000000"/>
        <rFont val="楷体"/>
        <charset val="134"/>
      </rPr>
      <t>：</t>
    </r>
    <r>
      <rPr>
        <sz val="11"/>
        <color rgb="FF000000"/>
        <rFont val="Times New Roman"/>
        <charset val="134"/>
      </rPr>
      <t>30-10</t>
    </r>
    <r>
      <rPr>
        <sz val="11"/>
        <color rgb="FF000000"/>
        <rFont val="楷体"/>
        <charset val="134"/>
      </rPr>
      <t>：</t>
    </r>
    <r>
      <rPr>
        <sz val="11"/>
        <color rgb="FF000000"/>
        <rFont val="Times New Roman"/>
        <charset val="134"/>
      </rPr>
      <t xml:space="preserve">30)
</t>
    </r>
    <r>
      <rPr>
        <sz val="11"/>
        <color rgb="FF000000"/>
        <rFont val="楷体"/>
        <charset val="134"/>
      </rPr>
      <t>山西大学善行</t>
    </r>
    <r>
      <rPr>
        <sz val="11"/>
        <color rgb="FF000000"/>
        <rFont val="Times New Roman"/>
        <charset val="134"/>
      </rPr>
      <t>100.</t>
    </r>
    <r>
      <rPr>
        <sz val="11"/>
        <color rgb="FF000000"/>
        <rFont val="楷体"/>
        <charset val="134"/>
      </rPr>
      <t>义卖活动
善行</t>
    </r>
    <r>
      <rPr>
        <sz val="11"/>
        <color rgb="FF000000"/>
        <rFont val="Times New Roman"/>
        <charset val="134"/>
      </rPr>
      <t>100</t>
    </r>
    <r>
      <rPr>
        <sz val="11"/>
        <color rgb="FF000000"/>
        <rFont val="楷体"/>
        <charset val="134"/>
      </rPr>
      <t>街头劝募
太原市科学防控新冠肺炎等传染病健康科普巡展活动
防艾志愿活动</t>
    </r>
  </si>
  <si>
    <r>
      <rPr>
        <sz val="11"/>
        <color rgb="FF000000"/>
        <rFont val="楷体"/>
        <charset val="134"/>
      </rPr>
      <t>杨</t>
    </r>
    <r>
      <rPr>
        <sz val="11"/>
        <color rgb="FF000000"/>
        <rFont val="Times New Roman"/>
        <charset val="134"/>
      </rPr>
      <t xml:space="preserve">  </t>
    </r>
    <r>
      <rPr>
        <sz val="11"/>
        <color rgb="FF000000"/>
        <rFont val="楷体"/>
        <charset val="134"/>
      </rPr>
      <t>衡</t>
    </r>
  </si>
  <si>
    <r>
      <rPr>
        <sz val="11"/>
        <color rgb="FF000000"/>
        <rFont val="楷体"/>
        <charset val="134"/>
      </rPr>
      <t>防艾校内宣传（文瀛）
防艾知识巡讲（初民学院，教育科学学院）
防艾知识巡讲</t>
    </r>
    <r>
      <rPr>
        <sz val="11"/>
        <color rgb="FF000000"/>
        <rFont val="Times New Roman"/>
        <charset val="134"/>
      </rPr>
      <t>(</t>
    </r>
    <r>
      <rPr>
        <sz val="11"/>
        <color rgb="FF000000"/>
        <rFont val="楷体"/>
        <charset val="134"/>
      </rPr>
      <t>外国语学院，新闻学院）
防艾知识巡讲</t>
    </r>
    <r>
      <rPr>
        <sz val="11"/>
        <color rgb="FF000000"/>
        <rFont val="Times New Roman"/>
        <charset val="134"/>
      </rPr>
      <t>(</t>
    </r>
    <r>
      <rPr>
        <sz val="11"/>
        <color rgb="FF000000"/>
        <rFont val="楷体"/>
        <charset val="134"/>
      </rPr>
      <t>环境与资源学院）
山西大学疫情防控餐厅志愿活动（晚上）
山西大学餐厅防疫志愿活动（中午</t>
    </r>
    <r>
      <rPr>
        <sz val="11"/>
        <color rgb="FF000000"/>
        <rFont val="Times New Roman"/>
        <charset val="134"/>
      </rPr>
      <t>)</t>
    </r>
  </si>
  <si>
    <r>
      <rPr>
        <sz val="11"/>
        <color rgb="FF000000"/>
        <rFont val="楷体"/>
        <charset val="134"/>
      </rPr>
      <t>夏章献</t>
    </r>
  </si>
  <si>
    <r>
      <rPr>
        <sz val="11"/>
        <color rgb="FF000000"/>
        <rFont val="楷体"/>
        <charset val="134"/>
      </rPr>
      <t>防艾知识巡讲（电子与建筑学院，电子信息工程系）志愿服务活动，防艾知识巡讲（体育学院）志愿服务活动，防艾知识巡讲（初民学院，教育科学学院）志愿服务活动，防艾知识巡讲（计算机与信息技术学院）志愿服务活动，</t>
    </r>
  </si>
  <si>
    <r>
      <rPr>
        <sz val="11"/>
        <color rgb="FF000000"/>
        <rFont val="楷体"/>
        <charset val="134"/>
      </rPr>
      <t>郭正正</t>
    </r>
  </si>
  <si>
    <r>
      <rPr>
        <sz val="11"/>
        <color rgb="FF000000"/>
        <rFont val="Times New Roman"/>
        <charset val="134"/>
      </rPr>
      <t>2019</t>
    </r>
    <r>
      <rPr>
        <sz val="11"/>
        <color rgb="FF000000"/>
        <rFont val="楷体"/>
        <charset val="134"/>
      </rPr>
      <t xml:space="preserve">年世界艾滋病日暨第十四届省城防艾大学生预防艾滋病宣传活动（包含北美新天地防艾巡讲，防艾骑行）
</t>
    </r>
    <r>
      <rPr>
        <sz val="11"/>
        <color rgb="FF000000"/>
        <rFont val="Times New Roman"/>
        <charset val="134"/>
      </rPr>
      <t>2020</t>
    </r>
    <r>
      <rPr>
        <sz val="11"/>
        <color rgb="FF000000"/>
        <rFont val="楷体"/>
        <charset val="134"/>
      </rPr>
      <t>年世界艾滋病日暨第十五届省城大防艾大学生预防艾滋病宣传活动</t>
    </r>
    <r>
      <rPr>
        <sz val="11"/>
        <color rgb="FF000000"/>
        <rFont val="Times New Roman"/>
        <charset val="134"/>
      </rPr>
      <t>(</t>
    </r>
    <r>
      <rPr>
        <sz val="11"/>
        <color rgb="FF000000"/>
        <rFont val="楷体"/>
        <charset val="134"/>
      </rPr>
      <t>包括防艾全体志愿活动大会，防艾校内宣传）</t>
    </r>
  </si>
  <si>
    <r>
      <rPr>
        <sz val="11"/>
        <color rgb="FF000000"/>
        <rFont val="楷体"/>
        <charset val="134"/>
      </rPr>
      <t>元瑞芳</t>
    </r>
  </si>
  <si>
    <r>
      <rPr>
        <sz val="11"/>
        <color rgb="FF000000"/>
        <rFont val="楷体"/>
        <charset val="134"/>
      </rPr>
      <t>防艾校内宣传</t>
    </r>
    <r>
      <rPr>
        <sz val="11"/>
        <color rgb="FF000000"/>
        <rFont val="Times New Roman"/>
        <charset val="134"/>
      </rPr>
      <t>(</t>
    </r>
    <r>
      <rPr>
        <sz val="11"/>
        <color rgb="FF000000"/>
        <rFont val="楷体"/>
        <charset val="134"/>
      </rPr>
      <t>令德</t>
    </r>
    <r>
      <rPr>
        <sz val="11"/>
        <color rgb="FF000000"/>
        <rFont val="Times New Roman"/>
        <charset val="134"/>
      </rPr>
      <t xml:space="preserve">)
</t>
    </r>
    <r>
      <rPr>
        <sz val="11"/>
        <color rgb="FF000000"/>
        <rFont val="楷体"/>
        <charset val="134"/>
      </rPr>
      <t>防艾高校宣传</t>
    </r>
    <r>
      <rPr>
        <sz val="11"/>
        <color rgb="FF000000"/>
        <rFont val="Times New Roman"/>
        <charset val="134"/>
      </rPr>
      <t>(</t>
    </r>
    <r>
      <rPr>
        <sz val="11"/>
        <color rgb="FF000000"/>
        <rFont val="楷体"/>
        <charset val="134"/>
      </rPr>
      <t>太原科技大学</t>
    </r>
    <r>
      <rPr>
        <sz val="11"/>
        <color rgb="FF000000"/>
        <rFont val="Times New Roman"/>
        <charset val="134"/>
      </rPr>
      <t xml:space="preserve">)
</t>
    </r>
    <r>
      <rPr>
        <sz val="11"/>
        <color rgb="FF000000"/>
        <rFont val="楷体"/>
        <charset val="134"/>
      </rPr>
      <t>防艾校内宣传</t>
    </r>
    <r>
      <rPr>
        <sz val="11"/>
        <color rgb="FF000000"/>
        <rFont val="Times New Roman"/>
        <charset val="134"/>
      </rPr>
      <t>(</t>
    </r>
    <r>
      <rPr>
        <sz val="11"/>
        <color rgb="FF000000"/>
        <rFont val="楷体"/>
        <charset val="134"/>
      </rPr>
      <t>令德</t>
    </r>
    <r>
      <rPr>
        <sz val="11"/>
        <color rgb="FF000000"/>
        <rFont val="Times New Roman"/>
        <charset val="134"/>
      </rPr>
      <t xml:space="preserve">)
</t>
    </r>
    <r>
      <rPr>
        <sz val="11"/>
        <color rgb="FF000000"/>
        <rFont val="楷体"/>
        <charset val="134"/>
      </rPr>
      <t>防艾知识巡讲</t>
    </r>
    <r>
      <rPr>
        <sz val="11"/>
        <color rgb="FF000000"/>
        <rFont val="Times New Roman"/>
        <charset val="134"/>
      </rPr>
      <t>(</t>
    </r>
    <r>
      <rPr>
        <sz val="11"/>
        <color rgb="FF000000"/>
        <rFont val="楷体"/>
        <charset val="134"/>
      </rPr>
      <t>自动化与软件学院</t>
    </r>
    <r>
      <rPr>
        <sz val="11"/>
        <color rgb="FF000000"/>
        <rFont val="Times New Roman"/>
        <charset val="134"/>
      </rPr>
      <t xml:space="preserve">)
</t>
    </r>
    <r>
      <rPr>
        <sz val="11"/>
        <color rgb="FF000000"/>
        <rFont val="楷体"/>
        <charset val="134"/>
      </rPr>
      <t>防艾知识巡讲</t>
    </r>
    <r>
      <rPr>
        <sz val="11"/>
        <color rgb="FF000000"/>
        <rFont val="Times New Roman"/>
        <charset val="134"/>
      </rPr>
      <t>(</t>
    </r>
    <r>
      <rPr>
        <sz val="11"/>
        <color rgb="FF000000"/>
        <rFont val="楷体"/>
        <charset val="134"/>
      </rPr>
      <t>电力与建筑学院</t>
    </r>
    <r>
      <rPr>
        <sz val="11"/>
        <color rgb="FF000000"/>
        <rFont val="Times New Roman"/>
        <charset val="134"/>
      </rPr>
      <t xml:space="preserve">)
</t>
    </r>
    <r>
      <rPr>
        <sz val="11"/>
        <color rgb="FF000000"/>
        <rFont val="楷体"/>
        <charset val="134"/>
      </rPr>
      <t>防艾知识巡讲</t>
    </r>
    <r>
      <rPr>
        <sz val="11"/>
        <color rgb="FF000000"/>
        <rFont val="Times New Roman"/>
        <charset val="134"/>
      </rPr>
      <t>(</t>
    </r>
    <r>
      <rPr>
        <sz val="11"/>
        <color rgb="FF000000"/>
        <rFont val="楷体"/>
        <charset val="134"/>
      </rPr>
      <t>文学院</t>
    </r>
    <r>
      <rPr>
        <sz val="11"/>
        <color rgb="FF000000"/>
        <rFont val="Times New Roman"/>
        <charset val="134"/>
      </rPr>
      <t xml:space="preserve">)
</t>
    </r>
    <r>
      <rPr>
        <sz val="11"/>
        <color rgb="FF000000"/>
        <rFont val="楷体"/>
        <charset val="134"/>
      </rPr>
      <t xml:space="preserve">防艾全体志愿活动大会
</t>
    </r>
    <r>
      <rPr>
        <sz val="11"/>
        <color rgb="FF000000"/>
        <rFont val="Times New Roman"/>
        <charset val="134"/>
      </rPr>
      <t>2019</t>
    </r>
    <r>
      <rPr>
        <sz val="11"/>
        <color rgb="FF000000"/>
        <rFont val="楷体"/>
        <charset val="134"/>
      </rPr>
      <t>年防艾志愿服务纪念证书</t>
    </r>
  </si>
  <si>
    <r>
      <rPr>
        <sz val="11"/>
        <color rgb="FF000000"/>
        <rFont val="Times New Roman"/>
        <charset val="134"/>
      </rPr>
      <t>1.</t>
    </r>
    <r>
      <rPr>
        <sz val="11"/>
        <color rgb="FF000000"/>
        <rFont val="楷体"/>
        <charset val="134"/>
      </rPr>
      <t xml:space="preserve">防艾知识巡讲（政治与公共管理学院、经济与管理学院）
</t>
    </r>
    <r>
      <rPr>
        <sz val="11"/>
        <color rgb="FF000000"/>
        <rFont val="Times New Roman"/>
        <charset val="134"/>
      </rPr>
      <t>2.</t>
    </r>
    <r>
      <rPr>
        <sz val="11"/>
        <color rgb="FF000000"/>
        <rFont val="楷体"/>
        <charset val="134"/>
      </rPr>
      <t xml:space="preserve">防艾知识巡讲（美术学院）
</t>
    </r>
    <r>
      <rPr>
        <sz val="11"/>
        <color rgb="FF000000"/>
        <rFont val="Times New Roman"/>
        <charset val="134"/>
      </rPr>
      <t>3.</t>
    </r>
    <r>
      <rPr>
        <sz val="11"/>
        <color rgb="FF000000"/>
        <rFont val="楷体"/>
        <charset val="134"/>
      </rPr>
      <t>山西大学文明创城志愿服务（</t>
    </r>
    <r>
      <rPr>
        <sz val="11"/>
        <color rgb="FF000000"/>
        <rFont val="Times New Roman"/>
        <charset val="134"/>
      </rPr>
      <t>2020</t>
    </r>
    <r>
      <rPr>
        <sz val="11"/>
        <color rgb="FF000000"/>
        <rFont val="楷体"/>
        <charset val="134"/>
      </rPr>
      <t>年</t>
    </r>
    <r>
      <rPr>
        <sz val="11"/>
        <color rgb="FF000000"/>
        <rFont val="Times New Roman"/>
        <charset val="134"/>
      </rPr>
      <t>9</t>
    </r>
    <r>
      <rPr>
        <sz val="11"/>
        <color rgb="FF000000"/>
        <rFont val="楷体"/>
        <charset val="134"/>
      </rPr>
      <t>月</t>
    </r>
    <r>
      <rPr>
        <sz val="11"/>
        <color rgb="FF000000"/>
        <rFont val="Times New Roman"/>
        <charset val="134"/>
      </rPr>
      <t>12</t>
    </r>
    <r>
      <rPr>
        <sz val="11"/>
        <color rgb="FF000000"/>
        <rFont val="楷体"/>
        <charset val="134"/>
      </rPr>
      <t>日</t>
    </r>
    <r>
      <rPr>
        <sz val="11"/>
        <color rgb="FF000000"/>
        <rFont val="Times New Roman"/>
        <charset val="134"/>
      </rPr>
      <t>7:30-10:30</t>
    </r>
    <r>
      <rPr>
        <sz val="11"/>
        <color rgb="FF000000"/>
        <rFont val="楷体"/>
        <charset val="134"/>
      </rPr>
      <t xml:space="preserve">）
</t>
    </r>
    <r>
      <rPr>
        <sz val="11"/>
        <color rgb="FF000000"/>
        <rFont val="Times New Roman"/>
        <charset val="134"/>
      </rPr>
      <t>4.</t>
    </r>
    <r>
      <rPr>
        <sz val="11"/>
        <color rgb="FF000000"/>
        <rFont val="楷体"/>
        <charset val="134"/>
      </rPr>
      <t xml:space="preserve">山西大学文明创城志愿活动
</t>
    </r>
    <r>
      <rPr>
        <sz val="11"/>
        <color rgb="FF000000"/>
        <rFont val="Times New Roman"/>
        <charset val="134"/>
      </rPr>
      <t>5.</t>
    </r>
    <r>
      <rPr>
        <sz val="11"/>
        <color rgb="FF000000"/>
        <rFont val="楷体"/>
        <charset val="134"/>
      </rPr>
      <t>省城大学生防艾主题校外宣传</t>
    </r>
  </si>
  <si>
    <r>
      <rPr>
        <sz val="11"/>
        <color rgb="FF000000"/>
        <rFont val="楷体"/>
        <charset val="134"/>
      </rPr>
      <t>解</t>
    </r>
    <r>
      <rPr>
        <sz val="11"/>
        <color rgb="FF000000"/>
        <rFont val="Times New Roman"/>
        <charset val="134"/>
      </rPr>
      <t xml:space="preserve">  </t>
    </r>
    <r>
      <rPr>
        <sz val="11"/>
        <color rgb="FF000000"/>
        <rFont val="楷体"/>
        <charset val="134"/>
      </rPr>
      <t>涛</t>
    </r>
  </si>
  <si>
    <r>
      <rPr>
        <sz val="11"/>
        <color rgb="FF000000"/>
        <rFont val="楷体"/>
        <charset val="134"/>
      </rPr>
      <t xml:space="preserve">山西大学刷树志愿活动
</t>
    </r>
    <r>
      <rPr>
        <sz val="11"/>
        <color rgb="FF000000"/>
        <rFont val="Times New Roman"/>
        <charset val="134"/>
      </rPr>
      <t>“</t>
    </r>
    <r>
      <rPr>
        <sz val="11"/>
        <color rgb="FF000000"/>
        <rFont val="楷体"/>
        <charset val="134"/>
      </rPr>
      <t>美化校园，你我同行</t>
    </r>
    <r>
      <rPr>
        <sz val="11"/>
        <color rgb="FF000000"/>
        <rFont val="Times New Roman"/>
        <charset val="134"/>
      </rPr>
      <t>”</t>
    </r>
    <r>
      <rPr>
        <sz val="11"/>
        <color rgb="FF000000"/>
        <rFont val="楷体"/>
        <charset val="134"/>
      </rPr>
      <t>志愿活动
山西大学疫情防控餐厅志愿活动</t>
    </r>
    <r>
      <rPr>
        <sz val="11"/>
        <color rgb="FF000000"/>
        <rFont val="Times New Roman"/>
        <charset val="134"/>
      </rPr>
      <t>(</t>
    </r>
    <r>
      <rPr>
        <sz val="11"/>
        <color rgb="FF000000"/>
        <rFont val="楷体"/>
        <charset val="134"/>
      </rPr>
      <t>晚上</t>
    </r>
    <r>
      <rPr>
        <sz val="11"/>
        <color rgb="FF000000"/>
        <rFont val="Times New Roman"/>
        <charset val="134"/>
      </rPr>
      <t>)</t>
    </r>
    <r>
      <rPr>
        <sz val="11"/>
        <color rgb="FF000000"/>
        <rFont val="楷体"/>
        <charset val="134"/>
      </rPr>
      <t>、</t>
    </r>
    <r>
      <rPr>
        <sz val="11"/>
        <color rgb="FF000000"/>
        <rFont val="Times New Roman"/>
        <charset val="134"/>
      </rPr>
      <t>“</t>
    </r>
    <r>
      <rPr>
        <sz val="11"/>
        <color rgb="FF000000"/>
        <rFont val="楷体"/>
        <charset val="134"/>
      </rPr>
      <t>美化校园，你我同行</t>
    </r>
    <r>
      <rPr>
        <sz val="11"/>
        <color rgb="FF000000"/>
        <rFont val="Times New Roman"/>
        <charset val="134"/>
      </rPr>
      <t xml:space="preserve">”
</t>
    </r>
    <r>
      <rPr>
        <sz val="11"/>
        <color rgb="FF000000"/>
        <rFont val="楷体"/>
        <charset val="134"/>
      </rPr>
      <t>山西大学餐厅防疫志愿活动</t>
    </r>
    <r>
      <rPr>
        <sz val="11"/>
        <color rgb="FF000000"/>
        <rFont val="Times New Roman"/>
        <charset val="134"/>
      </rPr>
      <t>(</t>
    </r>
    <r>
      <rPr>
        <sz val="11"/>
        <color rgb="FF000000"/>
        <rFont val="楷体"/>
        <charset val="134"/>
      </rPr>
      <t>中午</t>
    </r>
    <r>
      <rPr>
        <sz val="11"/>
        <color rgb="FF000000"/>
        <rFont val="Times New Roman"/>
        <charset val="134"/>
      </rPr>
      <t>)</t>
    </r>
    <r>
      <rPr>
        <sz val="11"/>
        <color rgb="FF000000"/>
        <rFont val="楷体"/>
        <charset val="134"/>
      </rPr>
      <t>、第十三届防艾、第十四届防艾、疫情防控志愿服务</t>
    </r>
    <r>
      <rPr>
        <sz val="11"/>
        <color rgb="FF000000"/>
        <rFont val="Times New Roman"/>
        <charset val="134"/>
      </rPr>
      <t>(</t>
    </r>
    <r>
      <rPr>
        <sz val="11"/>
        <color rgb="FF000000"/>
        <rFont val="楷体"/>
        <charset val="134"/>
      </rPr>
      <t>运城北站早中晚班</t>
    </r>
    <r>
      <rPr>
        <sz val="11"/>
        <color rgb="FF000000"/>
        <rFont val="Times New Roman"/>
        <charset val="134"/>
      </rPr>
      <t>)</t>
    </r>
    <r>
      <rPr>
        <sz val="11"/>
        <color rgb="FF000000"/>
        <rFont val="楷体"/>
        <charset val="134"/>
      </rPr>
      <t>、怡情防控志愿服务</t>
    </r>
  </si>
  <si>
    <r>
      <rPr>
        <sz val="11"/>
        <color rgb="FF000000"/>
        <rFont val="楷体"/>
        <charset val="134"/>
      </rPr>
      <t>宋东泽</t>
    </r>
  </si>
  <si>
    <r>
      <rPr>
        <sz val="11"/>
        <color rgb="FF000000"/>
        <rFont val="楷体"/>
        <charset val="134"/>
      </rPr>
      <t>防艾全体负责人大会，防艾知识巡讲（哲学社会学学院，马克思主义学院），防艾知识巡讲（美术学院），防艾知识巡讲（外国语学院，新闻学院），防艾知识巡讲</t>
    </r>
    <r>
      <rPr>
        <sz val="11"/>
        <color rgb="FF000000"/>
        <rFont val="Times New Roman"/>
        <charset val="134"/>
      </rPr>
      <t>(</t>
    </r>
    <r>
      <rPr>
        <sz val="11"/>
        <color rgb="FF000000"/>
        <rFont val="楷体"/>
        <charset val="134"/>
      </rPr>
      <t>自动化与软件学院</t>
    </r>
    <r>
      <rPr>
        <sz val="11"/>
        <color rgb="FF000000"/>
        <rFont val="Times New Roman"/>
        <charset val="134"/>
      </rPr>
      <t>)</t>
    </r>
    <r>
      <rPr>
        <sz val="11"/>
        <color rgb="FF000000"/>
        <rFont val="楷体"/>
        <charset val="134"/>
      </rPr>
      <t>，防艾校内宣传（令德），防艾高校宣传（太原师范学院），防艾校内宣传（令德）</t>
    </r>
  </si>
  <si>
    <r>
      <rPr>
        <sz val="11"/>
        <color rgb="FF000000"/>
        <rFont val="楷体"/>
        <charset val="134"/>
      </rPr>
      <t>张文锦</t>
    </r>
  </si>
  <si>
    <r>
      <rPr>
        <sz val="11"/>
        <color rgb="FF000000"/>
        <rFont val="楷体"/>
        <charset val="134"/>
      </rPr>
      <t>防艾校内宣传（文瀛）
防艾知识巡讲（数科）
防艾知识巡讲（体院）
防艾知识巡讲（政管）
防艾知识巡讲（美院）
防艾全体志愿活动大会
防艾全体负责人大会
山西大学坞城校区创城志愿活动
情暖春运，抗疫同行
疫情防控，人人有责
情暖春运，抗疫同行</t>
    </r>
  </si>
  <si>
    <r>
      <rPr>
        <sz val="11"/>
        <color rgb="FF000000"/>
        <rFont val="楷体"/>
        <charset val="134"/>
      </rPr>
      <t>周</t>
    </r>
    <r>
      <rPr>
        <sz val="11"/>
        <color rgb="FF000000"/>
        <rFont val="Times New Roman"/>
        <charset val="134"/>
      </rPr>
      <t xml:space="preserve">  </t>
    </r>
    <r>
      <rPr>
        <sz val="11"/>
        <color rgb="FF000000"/>
        <rFont val="楷体"/>
        <charset val="134"/>
      </rPr>
      <t>安</t>
    </r>
  </si>
  <si>
    <r>
      <rPr>
        <sz val="11"/>
        <color rgb="FF000000"/>
        <rFont val="楷体"/>
        <charset val="134"/>
      </rPr>
      <t>防艾全体志愿活动大会
防艾全体负责人大会
防艾知识巡讲（文学院；历史文化学院，继续教育学院；环境与资源学院；音乐学院；电力与建筑学院，电子信息工程系；体育学院；物理电子工程学院；法学院；自动化与软件学院；计算机与信息技术学院）
校内防艾宣传（令德；文瀛）</t>
    </r>
  </si>
  <si>
    <r>
      <rPr>
        <sz val="11"/>
        <color rgb="FF000000"/>
        <rFont val="Times New Roman"/>
        <charset val="134"/>
      </rPr>
      <t>1.</t>
    </r>
    <r>
      <rPr>
        <sz val="11"/>
        <color rgb="FF000000"/>
        <rFont val="楷体"/>
        <charset val="134"/>
      </rPr>
      <t xml:space="preserve">山西大学疫情防控餐厅志愿活动（晚上）
</t>
    </r>
    <r>
      <rPr>
        <sz val="11"/>
        <color rgb="FF000000"/>
        <rFont val="Times New Roman"/>
        <charset val="134"/>
      </rPr>
      <t>2.</t>
    </r>
    <r>
      <rPr>
        <sz val="11"/>
        <color rgb="FF000000"/>
        <rFont val="楷体"/>
        <charset val="134"/>
      </rPr>
      <t xml:space="preserve">山西大学疫情防控餐厅志愿活动（中午）
</t>
    </r>
    <r>
      <rPr>
        <sz val="11"/>
        <color rgb="FF000000"/>
        <rFont val="Times New Roman"/>
        <charset val="134"/>
      </rPr>
      <t>3.</t>
    </r>
    <r>
      <rPr>
        <sz val="11"/>
        <color rgb="FF000000"/>
        <rFont val="楷体"/>
        <charset val="134"/>
      </rPr>
      <t xml:space="preserve">中华人民共和国第二届青年运动会太原赛区山西大学礼仪志愿活动
</t>
    </r>
    <r>
      <rPr>
        <sz val="11"/>
        <color rgb="FF000000"/>
        <rFont val="Times New Roman"/>
        <charset val="134"/>
      </rPr>
      <t>4.</t>
    </r>
    <r>
      <rPr>
        <sz val="11"/>
        <color rgb="FF000000"/>
        <rFont val="楷体"/>
        <charset val="134"/>
      </rPr>
      <t xml:space="preserve">二青会志愿活动服务中心
</t>
    </r>
    <r>
      <rPr>
        <sz val="11"/>
        <color rgb="FF000000"/>
        <rFont val="Times New Roman"/>
        <charset val="134"/>
      </rPr>
      <t>5.</t>
    </r>
    <r>
      <rPr>
        <sz val="11"/>
        <color rgb="FF000000"/>
        <rFont val="楷体"/>
        <charset val="134"/>
      </rPr>
      <t xml:space="preserve">山西大学刷树志愿活动
</t>
    </r>
    <r>
      <rPr>
        <sz val="11"/>
        <color rgb="FF000000"/>
        <rFont val="Times New Roman"/>
        <charset val="134"/>
      </rPr>
      <t>6.</t>
    </r>
    <r>
      <rPr>
        <sz val="11"/>
        <color rgb="FF000000"/>
        <rFont val="楷体"/>
        <charset val="134"/>
      </rPr>
      <t xml:space="preserve">第十三届防艾
</t>
    </r>
    <r>
      <rPr>
        <sz val="11"/>
        <color rgb="FF000000"/>
        <rFont val="Times New Roman"/>
        <charset val="134"/>
      </rPr>
      <t>7.</t>
    </r>
    <r>
      <rPr>
        <sz val="11"/>
        <color rgb="FF000000"/>
        <rFont val="楷体"/>
        <charset val="134"/>
      </rPr>
      <t xml:space="preserve">第十四届防艾
</t>
    </r>
    <r>
      <rPr>
        <sz val="11"/>
        <color rgb="FF000000"/>
        <rFont val="Times New Roman"/>
        <charset val="134"/>
      </rPr>
      <t>8</t>
    </r>
    <r>
      <rPr>
        <sz val="11"/>
        <color rgb="FF000000"/>
        <rFont val="楷体"/>
        <charset val="134"/>
      </rPr>
      <t>太原市尖草坪区上兰街道办事处上兰村委会疫情防控志愿活动</t>
    </r>
  </si>
  <si>
    <r>
      <rPr>
        <sz val="11"/>
        <color rgb="FF000000"/>
        <rFont val="楷体"/>
        <charset val="134"/>
      </rPr>
      <t>宋楚玉</t>
    </r>
  </si>
  <si>
    <t>防艾校内宣传（文瀛），防艾校内宣传（文瀛），防艾知识巡讲（计算机与信息技术学院），防艾知识巡讲（法学院），防艾知识巡讲（政治与公共管理学院、经济与管理学院），防艾知识巡讲（外国语学院、新闻学院），防艾知识巡讲（美术学院），防艾知识巡讲（哲学社会学院、马克思主义学院），防艾全体志愿活动大会，防艾全体负责人大会。</t>
  </si>
  <si>
    <r>
      <rPr>
        <sz val="11"/>
        <color rgb="FF000000"/>
        <rFont val="楷体"/>
        <charset val="134"/>
      </rPr>
      <t>李昀泽</t>
    </r>
  </si>
  <si>
    <r>
      <rPr>
        <sz val="11"/>
        <color rgb="FF000000"/>
        <rFont val="Times New Roman"/>
        <charset val="134"/>
      </rPr>
      <t>“</t>
    </r>
    <r>
      <rPr>
        <sz val="11"/>
        <color rgb="FF000000"/>
        <rFont val="楷体"/>
        <charset val="134"/>
      </rPr>
      <t>光盘行动</t>
    </r>
    <r>
      <rPr>
        <sz val="11"/>
        <color rgb="FF000000"/>
        <rFont val="Times New Roman"/>
        <charset val="134"/>
      </rPr>
      <t>”</t>
    </r>
    <r>
      <rPr>
        <sz val="11"/>
        <color rgb="FF000000"/>
        <rFont val="楷体"/>
        <charset val="134"/>
      </rPr>
      <t xml:space="preserve">餐厅志愿活动（文瀛餐厅）
山西大学疫情防控餐厅志愿活动（晚上）
山西大学迎新活动志愿服务活动
</t>
    </r>
    <r>
      <rPr>
        <sz val="11"/>
        <color rgb="FF000000"/>
        <rFont val="Times New Roman"/>
        <charset val="134"/>
      </rPr>
      <t>“</t>
    </r>
    <r>
      <rPr>
        <sz val="11"/>
        <color rgb="FF000000"/>
        <rFont val="楷体"/>
        <charset val="134"/>
      </rPr>
      <t>二青会</t>
    </r>
    <r>
      <rPr>
        <sz val="11"/>
        <color rgb="FF000000"/>
        <rFont val="Times New Roman"/>
        <charset val="134"/>
      </rPr>
      <t>”</t>
    </r>
    <r>
      <rPr>
        <sz val="11"/>
        <color rgb="FF000000"/>
        <rFont val="楷体"/>
        <charset val="134"/>
      </rPr>
      <t>志愿活动培训志愿服务活动
山西大学餐厅防疫志愿活动（中午）
山西大学刷树活动志愿服务活动
山西大学</t>
    </r>
    <r>
      <rPr>
        <sz val="11"/>
        <color rgb="FF000000"/>
        <rFont val="Times New Roman"/>
        <charset val="134"/>
      </rPr>
      <t>“</t>
    </r>
    <r>
      <rPr>
        <sz val="11"/>
        <color rgb="FF000000"/>
        <rFont val="楷体"/>
        <charset val="134"/>
      </rPr>
      <t>迎接二青会</t>
    </r>
    <r>
      <rPr>
        <sz val="11"/>
        <color rgb="FF000000"/>
        <rFont val="Times New Roman"/>
        <charset val="134"/>
      </rPr>
      <t>”</t>
    </r>
    <r>
      <rPr>
        <sz val="11"/>
        <color rgb="FF000000"/>
        <rFont val="楷体"/>
        <charset val="134"/>
      </rPr>
      <t>公交站宣传活动
二青会</t>
    </r>
    <r>
      <rPr>
        <sz val="11"/>
        <color rgb="FF000000"/>
        <rFont val="Times New Roman"/>
        <charset val="134"/>
      </rPr>
      <t>-----</t>
    </r>
    <r>
      <rPr>
        <sz val="11"/>
        <color rgb="FF000000"/>
        <rFont val="楷体"/>
        <charset val="134"/>
      </rPr>
      <t>攀岩（煤炭交易中心）
用文明行动点燃青运，让志愿服务绽放光彩活动</t>
    </r>
  </si>
  <si>
    <r>
      <rPr>
        <sz val="11"/>
        <color rgb="FF000000"/>
        <rFont val="楷体"/>
        <charset val="134"/>
      </rPr>
      <t>谢雅芳</t>
    </r>
  </si>
  <si>
    <r>
      <rPr>
        <sz val="11"/>
        <color rgb="FF000000"/>
        <rFont val="楷体"/>
        <charset val="134"/>
      </rPr>
      <t>防艾知识巡讲（生命科学学院）、防艾全体志愿活动大会、太原市科学防控新冠肺炎等传染病健康科普巡展活动、山西大学坞城校区创城志愿活动活动、第十四届防艾活动、棉花公社公益服务、西街，中山路疫情防范宣传行、大家快来围观，招募返乡大学生志愿活动啦！、高二课业辅导志愿活动（上午）、</t>
    </r>
    <r>
      <rPr>
        <sz val="11"/>
        <color rgb="FF000000"/>
        <rFont val="Times New Roman"/>
        <charset val="134"/>
      </rPr>
      <t>“</t>
    </r>
    <r>
      <rPr>
        <sz val="11"/>
        <color rgb="FF000000"/>
        <rFont val="楷体"/>
        <charset val="134"/>
      </rPr>
      <t>珍爱你我生命，健康快乐成长</t>
    </r>
    <r>
      <rPr>
        <sz val="11"/>
        <color rgb="FF000000"/>
        <rFont val="Times New Roman"/>
        <charset val="134"/>
      </rPr>
      <t>”</t>
    </r>
    <r>
      <rPr>
        <sz val="11"/>
        <color rgb="FF000000"/>
        <rFont val="楷体"/>
        <charset val="134"/>
      </rPr>
      <t>冬令营活动、</t>
    </r>
    <r>
      <rPr>
        <sz val="11"/>
        <color rgb="FF000000"/>
        <rFont val="Times New Roman"/>
        <charset val="134"/>
      </rPr>
      <t>“</t>
    </r>
    <r>
      <rPr>
        <sz val="11"/>
        <color rgb="FF000000"/>
        <rFont val="楷体"/>
        <charset val="134"/>
      </rPr>
      <t>防疫有我，泉城同行</t>
    </r>
    <r>
      <rPr>
        <sz val="11"/>
        <color rgb="FF000000"/>
        <rFont val="Times New Roman"/>
        <charset val="134"/>
      </rPr>
      <t>”</t>
    </r>
    <r>
      <rPr>
        <sz val="11"/>
        <color rgb="FF000000"/>
        <rFont val="楷体"/>
        <charset val="134"/>
      </rPr>
      <t>疫情防控宣传活动</t>
    </r>
  </si>
  <si>
    <r>
      <rPr>
        <sz val="11"/>
        <color rgb="FF000000"/>
        <rFont val="楷体"/>
        <charset val="134"/>
      </rPr>
      <t>贺霞霞</t>
    </r>
  </si>
  <si>
    <r>
      <rPr>
        <sz val="11"/>
        <color rgb="FF000000"/>
        <rFont val="楷体"/>
        <charset val="134"/>
      </rPr>
      <t>防艾全体志愿活动大会</t>
    </r>
    <r>
      <rPr>
        <sz val="11"/>
        <color rgb="FF000000"/>
        <rFont val="Times New Roman"/>
        <charset val="134"/>
      </rPr>
      <t>2020.10.31</t>
    </r>
    <r>
      <rPr>
        <sz val="11"/>
        <color rgb="FF000000"/>
        <rFont val="楷体"/>
        <charset val="134"/>
      </rPr>
      <t>；山西大学坞城校区创城志愿活动服务活动</t>
    </r>
    <r>
      <rPr>
        <sz val="11"/>
        <color rgb="FF000000"/>
        <rFont val="Times New Roman"/>
        <charset val="134"/>
      </rPr>
      <t>2020.9.16</t>
    </r>
    <r>
      <rPr>
        <sz val="11"/>
        <color rgb="FF000000"/>
        <rFont val="楷体"/>
        <charset val="134"/>
      </rPr>
      <t>；山西大学餐厅防疫志愿活动晚上</t>
    </r>
    <r>
      <rPr>
        <sz val="11"/>
        <color rgb="FF000000"/>
        <rFont val="Times New Roman"/>
        <charset val="134"/>
      </rPr>
      <t>2020.6.13</t>
    </r>
    <r>
      <rPr>
        <sz val="11"/>
        <color rgb="FF000000"/>
        <rFont val="楷体"/>
        <charset val="134"/>
      </rPr>
      <t>；山西大学餐厅防疫志愿活动</t>
    </r>
    <r>
      <rPr>
        <sz val="11"/>
        <color rgb="FF000000"/>
        <rFont val="Times New Roman"/>
        <charset val="134"/>
      </rPr>
      <t>2020.6.13</t>
    </r>
    <r>
      <rPr>
        <sz val="11"/>
        <color rgb="FF000000"/>
        <rFont val="楷体"/>
        <charset val="134"/>
      </rPr>
      <t>；山西大学餐厅防疫志愿活动晚上</t>
    </r>
    <r>
      <rPr>
        <sz val="11"/>
        <color rgb="FF000000"/>
        <rFont val="Times New Roman"/>
        <charset val="134"/>
      </rPr>
      <t>2020.6.2</t>
    </r>
    <r>
      <rPr>
        <sz val="11"/>
        <color rgb="FF000000"/>
        <rFont val="楷体"/>
        <charset val="134"/>
      </rPr>
      <t>；山西大学餐厅防疫志愿活动</t>
    </r>
    <r>
      <rPr>
        <sz val="11"/>
        <color rgb="FF000000"/>
        <rFont val="Times New Roman"/>
        <charset val="134"/>
      </rPr>
      <t>2020.6.2</t>
    </r>
    <r>
      <rPr>
        <sz val="11"/>
        <color rgb="FF000000"/>
        <rFont val="楷体"/>
        <charset val="134"/>
      </rPr>
      <t>；山西大学餐厅防疫志愿活动晚上</t>
    </r>
    <r>
      <rPr>
        <sz val="11"/>
        <color rgb="FF000000"/>
        <rFont val="Times New Roman"/>
        <charset val="134"/>
      </rPr>
      <t>2020.5.22</t>
    </r>
    <r>
      <rPr>
        <sz val="11"/>
        <color rgb="FF000000"/>
        <rFont val="楷体"/>
        <charset val="134"/>
      </rPr>
      <t>；山西大学餐厅防疫志愿活动</t>
    </r>
    <r>
      <rPr>
        <sz val="11"/>
        <color rgb="FF000000"/>
        <rFont val="Times New Roman"/>
        <charset val="134"/>
      </rPr>
      <t>2020.5.22</t>
    </r>
    <r>
      <rPr>
        <sz val="11"/>
        <color rgb="FF000000"/>
        <rFont val="楷体"/>
        <charset val="134"/>
      </rPr>
      <t>；</t>
    </r>
    <r>
      <rPr>
        <sz val="11"/>
        <color rgb="FF000000"/>
        <rFont val="Times New Roman"/>
        <charset val="134"/>
      </rPr>
      <t>2018</t>
    </r>
    <r>
      <rPr>
        <sz val="11"/>
        <color rgb="FF000000"/>
        <rFont val="楷体"/>
        <charset val="134"/>
      </rPr>
      <t>年防艾志愿活动</t>
    </r>
  </si>
  <si>
    <r>
      <rPr>
        <sz val="11"/>
        <color rgb="FF000000"/>
        <rFont val="楷体"/>
        <charset val="134"/>
      </rPr>
      <t>黄荣森</t>
    </r>
  </si>
  <si>
    <r>
      <rPr>
        <sz val="11"/>
        <color rgb="FF000000"/>
        <rFont val="楷体"/>
        <charset val="134"/>
      </rPr>
      <t>线上</t>
    </r>
    <r>
      <rPr>
        <sz val="11"/>
        <color rgb="FF000000"/>
        <rFont val="Times New Roman"/>
        <charset val="134"/>
      </rPr>
      <t>“</t>
    </r>
    <r>
      <rPr>
        <sz val="11"/>
        <color rgb="FF000000"/>
        <rFont val="楷体"/>
        <charset val="134"/>
      </rPr>
      <t>知</t>
    </r>
    <r>
      <rPr>
        <sz val="11"/>
        <color rgb="FF000000"/>
        <rFont val="Times New Roman"/>
        <charset val="134"/>
      </rPr>
      <t>”</t>
    </r>
    <r>
      <rPr>
        <sz val="11"/>
        <color rgb="FF000000"/>
        <rFont val="楷体"/>
        <charset val="134"/>
      </rPr>
      <t>教志愿活动；山西大学疫情防控餐厅志愿活动（晚上）；</t>
    </r>
    <r>
      <rPr>
        <sz val="11"/>
        <color rgb="FF000000"/>
        <rFont val="Times New Roman"/>
        <charset val="134"/>
      </rPr>
      <t>“</t>
    </r>
    <r>
      <rPr>
        <sz val="11"/>
        <color rgb="FF000000"/>
        <rFont val="楷体"/>
        <charset val="134"/>
      </rPr>
      <t>美化校园，你我同行</t>
    </r>
    <r>
      <rPr>
        <sz val="11"/>
        <color rgb="FF000000"/>
        <rFont val="Times New Roman"/>
        <charset val="134"/>
      </rPr>
      <t>”</t>
    </r>
    <r>
      <rPr>
        <sz val="11"/>
        <color rgb="FF000000"/>
        <rFont val="楷体"/>
        <charset val="134"/>
      </rPr>
      <t>；</t>
    </r>
    <r>
      <rPr>
        <sz val="11"/>
        <color rgb="FF000000"/>
        <rFont val="Times New Roman"/>
        <charset val="134"/>
      </rPr>
      <t>18</t>
    </r>
    <r>
      <rPr>
        <sz val="11"/>
        <color rgb="FF000000"/>
        <rFont val="楷体"/>
        <charset val="134"/>
      </rPr>
      <t>年和</t>
    </r>
    <r>
      <rPr>
        <sz val="11"/>
        <color rgb="FF000000"/>
        <rFont val="Times New Roman"/>
        <charset val="134"/>
      </rPr>
      <t>19</t>
    </r>
    <r>
      <rPr>
        <sz val="11"/>
        <color rgb="FF000000"/>
        <rFont val="楷体"/>
        <charset val="134"/>
      </rPr>
      <t>年防艾志愿活动、大家快来围观，招募返乡大学生志愿活动啦！；返乡大学生志愿服务队正式任命大会；</t>
    </r>
    <r>
      <rPr>
        <sz val="11"/>
        <color rgb="FF000000"/>
        <rFont val="Times New Roman"/>
        <charset val="134"/>
      </rPr>
      <t>“</t>
    </r>
    <r>
      <rPr>
        <sz val="11"/>
        <color rgb="FF000000"/>
        <rFont val="楷体"/>
        <charset val="134"/>
      </rPr>
      <t>防疫有我，泉城同行</t>
    </r>
    <r>
      <rPr>
        <sz val="11"/>
        <color rgb="FF000000"/>
        <rFont val="Times New Roman"/>
        <charset val="134"/>
      </rPr>
      <t>”</t>
    </r>
    <r>
      <rPr>
        <sz val="11"/>
        <color rgb="FF000000"/>
        <rFont val="楷体"/>
        <charset val="134"/>
      </rPr>
      <t>疫情防控宣传活动；</t>
    </r>
    <r>
      <rPr>
        <sz val="11"/>
        <color rgb="FF000000"/>
        <rFont val="Times New Roman"/>
        <charset val="134"/>
      </rPr>
      <t>“</t>
    </r>
    <r>
      <rPr>
        <sz val="11"/>
        <color rgb="FF000000"/>
        <rFont val="楷体"/>
        <charset val="134"/>
      </rPr>
      <t>守护星</t>
    </r>
    <r>
      <rPr>
        <sz val="11"/>
        <color rgb="FF000000"/>
        <rFont val="Times New Roman"/>
        <charset val="134"/>
      </rPr>
      <t>-</t>
    </r>
    <r>
      <rPr>
        <sz val="11"/>
        <color rgb="FF000000"/>
        <rFont val="楷体"/>
        <charset val="134"/>
      </rPr>
      <t>关爱困境儿童</t>
    </r>
    <r>
      <rPr>
        <sz val="11"/>
        <color rgb="FF000000"/>
        <rFont val="Times New Roman"/>
        <charset val="134"/>
      </rPr>
      <t>“</t>
    </r>
    <r>
      <rPr>
        <sz val="11"/>
        <color rgb="FF000000"/>
        <rFont val="楷体"/>
        <charset val="134"/>
      </rPr>
      <t>入户志愿活动培训会；</t>
    </r>
    <r>
      <rPr>
        <sz val="11"/>
        <color rgb="FF000000"/>
        <rFont val="Times New Roman"/>
        <charset val="134"/>
      </rPr>
      <t>“</t>
    </r>
    <r>
      <rPr>
        <sz val="11"/>
        <color rgb="FF000000"/>
        <rFont val="楷体"/>
        <charset val="134"/>
      </rPr>
      <t>守护星</t>
    </r>
    <r>
      <rPr>
        <sz val="11"/>
        <color rgb="FF000000"/>
        <rFont val="Times New Roman"/>
        <charset val="134"/>
      </rPr>
      <t>”</t>
    </r>
    <r>
      <rPr>
        <sz val="11"/>
        <color rgb="FF000000"/>
        <rFont val="楷体"/>
        <charset val="134"/>
      </rPr>
      <t>入户探访关爱志愿服务活动；预告丨迎新春写春联志愿活动；</t>
    </r>
    <r>
      <rPr>
        <sz val="11"/>
        <color rgb="FF000000"/>
        <rFont val="Times New Roman"/>
        <charset val="134"/>
      </rPr>
      <t>“</t>
    </r>
    <r>
      <rPr>
        <sz val="11"/>
        <color rgb="FF000000"/>
        <rFont val="楷体"/>
        <charset val="134"/>
      </rPr>
      <t>珍爱你我生命，健康快乐成长</t>
    </r>
    <r>
      <rPr>
        <sz val="11"/>
        <color rgb="FF000000"/>
        <rFont val="Times New Roman"/>
        <charset val="134"/>
      </rPr>
      <t>”</t>
    </r>
    <r>
      <rPr>
        <sz val="11"/>
        <color rgb="FF000000"/>
        <rFont val="楷体"/>
        <charset val="134"/>
      </rPr>
      <t>冬令营志愿活动；预告丨高二课业辅导志愿活动（晚上）；</t>
    </r>
    <r>
      <rPr>
        <sz val="11"/>
        <color rgb="FF000000"/>
        <rFont val="Times New Roman"/>
        <charset val="134"/>
      </rPr>
      <t>“</t>
    </r>
    <r>
      <rPr>
        <sz val="11"/>
        <color rgb="FF000000"/>
        <rFont val="楷体"/>
        <charset val="134"/>
      </rPr>
      <t>欢送春节，喜迎元宵</t>
    </r>
    <r>
      <rPr>
        <sz val="11"/>
        <color rgb="FF000000"/>
        <rFont val="Times New Roman"/>
        <charset val="134"/>
      </rPr>
      <t>”</t>
    </r>
    <r>
      <rPr>
        <sz val="11"/>
        <color rgb="FF000000"/>
        <rFont val="楷体"/>
        <charset val="134"/>
      </rPr>
      <t>新春营活动</t>
    </r>
  </si>
  <si>
    <r>
      <rPr>
        <b/>
        <sz val="18"/>
        <color rgb="FF000000"/>
        <rFont val="楷体"/>
        <charset val="134"/>
      </rPr>
      <t>环境与资源学院志愿服务时长汇总表</t>
    </r>
  </si>
  <si>
    <r>
      <rPr>
        <sz val="11"/>
        <color rgb="FF000000"/>
        <rFont val="楷体"/>
        <charset val="134"/>
      </rPr>
      <t>张宇婷</t>
    </r>
  </si>
  <si>
    <t>201802904036</t>
  </si>
  <si>
    <r>
      <rPr>
        <sz val="11"/>
        <color rgb="FF000000"/>
        <rFont val="楷体"/>
        <charset val="134"/>
      </rPr>
      <t>孙泽颖</t>
    </r>
  </si>
  <si>
    <t>201802904023</t>
  </si>
  <si>
    <r>
      <rPr>
        <sz val="11"/>
        <color rgb="FF000000"/>
        <rFont val="楷体"/>
        <charset val="134"/>
      </rPr>
      <t>苏妍</t>
    </r>
  </si>
  <si>
    <t>201901403133</t>
  </si>
  <si>
    <r>
      <rPr>
        <sz val="11"/>
        <rFont val="楷体"/>
        <charset val="134"/>
      </rPr>
      <t>颜新宇</t>
    </r>
  </si>
  <si>
    <t>20200140602049</t>
  </si>
  <si>
    <r>
      <rPr>
        <sz val="11"/>
        <rFont val="楷体"/>
        <charset val="134"/>
      </rPr>
      <t>餐厅志愿活动</t>
    </r>
  </si>
  <si>
    <r>
      <rPr>
        <sz val="11"/>
        <color rgb="FF000000"/>
        <rFont val="楷体"/>
        <charset val="134"/>
      </rPr>
      <t>郄利亚</t>
    </r>
  </si>
  <si>
    <t>201801402046</t>
  </si>
  <si>
    <r>
      <rPr>
        <sz val="11"/>
        <color rgb="FF000000"/>
        <rFont val="楷体"/>
        <charset val="134"/>
      </rPr>
      <t>志愿陪读活动</t>
    </r>
  </si>
  <si>
    <r>
      <rPr>
        <sz val="11"/>
        <color rgb="FF000000"/>
        <rFont val="楷体"/>
        <charset val="134"/>
      </rPr>
      <t>廖敏伊</t>
    </r>
  </si>
  <si>
    <t>201901402125</t>
  </si>
  <si>
    <r>
      <rPr>
        <sz val="11"/>
        <color rgb="FF000000"/>
        <rFont val="楷体"/>
        <charset val="134"/>
      </rPr>
      <t>防艾校内宣传</t>
    </r>
  </si>
  <si>
    <r>
      <rPr>
        <sz val="11"/>
        <color rgb="FF000000"/>
        <rFont val="楷体"/>
        <charset val="134"/>
      </rPr>
      <t>王玉龙</t>
    </r>
  </si>
  <si>
    <t>201901402142</t>
  </si>
  <si>
    <r>
      <rPr>
        <sz val="11"/>
        <color rgb="FF000000"/>
        <rFont val="楷体"/>
        <charset val="134"/>
      </rPr>
      <t>王潇云</t>
    </r>
  </si>
  <si>
    <t>201801401044</t>
  </si>
  <si>
    <r>
      <rPr>
        <sz val="11"/>
        <color rgb="FF000000"/>
        <rFont val="楷体"/>
        <charset val="134"/>
      </rPr>
      <t>铁路春运志愿活动</t>
    </r>
  </si>
  <si>
    <r>
      <rPr>
        <sz val="11"/>
        <color rgb="FF000000"/>
        <rFont val="楷体"/>
        <charset val="134"/>
      </rPr>
      <t>冯晨鹏</t>
    </r>
  </si>
  <si>
    <t>20200290401003</t>
  </si>
  <si>
    <r>
      <rPr>
        <sz val="11"/>
        <color rgb="FF000000"/>
        <rFont val="楷体"/>
        <charset val="134"/>
      </rPr>
      <t>餐厅志愿活动活动</t>
    </r>
  </si>
  <si>
    <r>
      <rPr>
        <sz val="11"/>
        <color rgb="FF000000"/>
        <rFont val="楷体"/>
        <charset val="134"/>
      </rPr>
      <t>王潇</t>
    </r>
  </si>
  <si>
    <t>201901403144</t>
  </si>
  <si>
    <r>
      <rPr>
        <sz val="11"/>
        <color rgb="FF000000"/>
        <rFont val="楷体"/>
        <charset val="134"/>
      </rPr>
      <t>李琪</t>
    </r>
  </si>
  <si>
    <t>20200140602028</t>
  </si>
  <si>
    <r>
      <rPr>
        <sz val="11"/>
        <color rgb="FF000000"/>
        <rFont val="楷体"/>
        <charset val="134"/>
      </rPr>
      <t>疫情防控志愿活动服务</t>
    </r>
  </si>
  <si>
    <r>
      <rPr>
        <sz val="11"/>
        <color rgb="FF000000"/>
        <rFont val="楷体"/>
        <charset val="134"/>
      </rPr>
      <t>刘若怡</t>
    </r>
  </si>
  <si>
    <t>201902904128</t>
  </si>
  <si>
    <r>
      <rPr>
        <sz val="11"/>
        <color rgb="FF000000"/>
        <rFont val="楷体"/>
        <charset val="134"/>
      </rPr>
      <t>苏俊晓</t>
    </r>
  </si>
  <si>
    <t>201902904139</t>
  </si>
  <si>
    <r>
      <rPr>
        <sz val="11"/>
        <color rgb="FF000000"/>
        <rFont val="楷体"/>
        <charset val="134"/>
      </rPr>
      <t>王爱琴</t>
    </r>
  </si>
  <si>
    <t>201902904141</t>
  </si>
  <si>
    <r>
      <rPr>
        <sz val="11"/>
        <color rgb="FF000000"/>
        <rFont val="楷体"/>
        <charset val="134"/>
      </rPr>
      <t>邵英强</t>
    </r>
  </si>
  <si>
    <t>202024002028</t>
  </si>
  <si>
    <r>
      <rPr>
        <sz val="11"/>
        <color rgb="FF000000"/>
        <rFont val="楷体"/>
        <charset val="134"/>
      </rPr>
      <t>新冠疫情防控相关工作</t>
    </r>
  </si>
  <si>
    <r>
      <rPr>
        <sz val="11"/>
        <color rgb="FF000000"/>
        <rFont val="楷体"/>
        <charset val="134"/>
      </rPr>
      <t>张旭艺</t>
    </r>
  </si>
  <si>
    <t>20200140601019</t>
  </si>
  <si>
    <r>
      <rPr>
        <sz val="11"/>
        <color rgb="FF000000"/>
        <rFont val="楷体"/>
        <charset val="134"/>
      </rPr>
      <t>李淑仪</t>
    </r>
  </si>
  <si>
    <t>201801404020</t>
  </si>
  <si>
    <r>
      <rPr>
        <sz val="11"/>
        <color rgb="FF000000"/>
        <rFont val="楷体"/>
        <charset val="134"/>
      </rPr>
      <t>张潇茹</t>
    </r>
  </si>
  <si>
    <t>20200140201029</t>
  </si>
  <si>
    <r>
      <rPr>
        <sz val="11"/>
        <color rgb="FF000000"/>
        <rFont val="楷体"/>
        <charset val="134"/>
      </rPr>
      <t>吴青霞</t>
    </r>
  </si>
  <si>
    <t>201801402045</t>
  </si>
  <si>
    <r>
      <rPr>
        <sz val="11"/>
        <color rgb="FF000000"/>
        <rFont val="楷体"/>
        <charset val="134"/>
      </rPr>
      <t>王逸渊</t>
    </r>
  </si>
  <si>
    <t>201801402043</t>
  </si>
  <si>
    <r>
      <rPr>
        <sz val="11"/>
        <color rgb="FF000000"/>
        <rFont val="楷体"/>
        <charset val="134"/>
      </rPr>
      <t>张思茹</t>
    </r>
  </si>
  <si>
    <t>201901401153</t>
  </si>
  <si>
    <r>
      <rPr>
        <sz val="11"/>
        <color rgb="FF000000"/>
        <rFont val="楷体"/>
        <charset val="134"/>
      </rPr>
      <t>山西大学北家属院活动</t>
    </r>
  </si>
  <si>
    <r>
      <rPr>
        <sz val="11"/>
        <color rgb="FF000000"/>
        <rFont val="楷体"/>
        <charset val="134"/>
      </rPr>
      <t>段传艺</t>
    </r>
  </si>
  <si>
    <t>20200140201004</t>
  </si>
  <si>
    <r>
      <t>“</t>
    </r>
    <r>
      <rPr>
        <sz val="11"/>
        <color rgb="FF000000"/>
        <rFont val="楷体"/>
        <charset val="134"/>
      </rPr>
      <t>光盘行动</t>
    </r>
    <r>
      <rPr>
        <sz val="11"/>
        <color rgb="FF000000"/>
        <rFont val="Times New Roman"/>
        <charset val="134"/>
      </rPr>
      <t>”</t>
    </r>
    <r>
      <rPr>
        <sz val="11"/>
        <color rgb="FF000000"/>
        <rFont val="楷体"/>
        <charset val="134"/>
      </rPr>
      <t>餐厅活动</t>
    </r>
  </si>
  <si>
    <r>
      <rPr>
        <sz val="11"/>
        <color rgb="FF000000"/>
        <rFont val="楷体"/>
        <charset val="134"/>
      </rPr>
      <t>卢丽琪</t>
    </r>
  </si>
  <si>
    <t>201801404026</t>
  </si>
  <si>
    <r>
      <rPr>
        <sz val="11"/>
        <color rgb="FF000000"/>
        <rFont val="楷体"/>
        <charset val="134"/>
      </rPr>
      <t>陈瑶</t>
    </r>
  </si>
  <si>
    <t>20200140602021</t>
  </si>
  <si>
    <r>
      <rPr>
        <sz val="11"/>
        <color rgb="FF000000"/>
        <rFont val="楷体"/>
        <charset val="134"/>
      </rPr>
      <t>刘媛静</t>
    </r>
  </si>
  <si>
    <t>201901402130</t>
  </si>
  <si>
    <r>
      <t>“</t>
    </r>
    <r>
      <rPr>
        <sz val="11"/>
        <color rgb="FF000000"/>
        <rFont val="楷体"/>
        <charset val="134"/>
      </rPr>
      <t>光盘行动</t>
    </r>
    <r>
      <rPr>
        <sz val="11"/>
        <color rgb="FF000000"/>
        <rFont val="Times New Roman"/>
        <charset val="134"/>
      </rPr>
      <t>”</t>
    </r>
    <r>
      <rPr>
        <sz val="11"/>
        <color rgb="FF000000"/>
        <rFont val="楷体"/>
        <charset val="134"/>
      </rPr>
      <t>餐厅活动</t>
    </r>
    <r>
      <rPr>
        <sz val="11"/>
        <color rgb="FF000000"/>
        <rFont val="Times New Roman"/>
        <charset val="134"/>
      </rPr>
      <t xml:space="preserve"> </t>
    </r>
  </si>
  <si>
    <r>
      <rPr>
        <sz val="11"/>
        <color rgb="FF000000"/>
        <rFont val="楷体"/>
        <charset val="134"/>
      </rPr>
      <t>马小力</t>
    </r>
  </si>
  <si>
    <t>201901402134</t>
  </si>
  <si>
    <r>
      <rPr>
        <sz val="11"/>
        <color rgb="FF000000"/>
        <rFont val="楷体"/>
        <charset val="134"/>
      </rPr>
      <t>田琳华</t>
    </r>
  </si>
  <si>
    <t>201901402137</t>
  </si>
  <si>
    <r>
      <rPr>
        <sz val="11"/>
        <color rgb="FF000000"/>
        <rFont val="楷体"/>
        <charset val="134"/>
      </rPr>
      <t>韩一帆</t>
    </r>
  </si>
  <si>
    <t>20200290401006</t>
  </si>
  <si>
    <r>
      <rPr>
        <sz val="11"/>
        <color rgb="FF000000"/>
        <rFont val="楷体"/>
        <charset val="134"/>
      </rPr>
      <t>山西大学防疫餐厅志愿活动</t>
    </r>
  </si>
  <si>
    <r>
      <rPr>
        <sz val="11"/>
        <color rgb="FF000000"/>
        <rFont val="楷体"/>
        <charset val="134"/>
      </rPr>
      <t>李兴蕊</t>
    </r>
  </si>
  <si>
    <t>201902904123</t>
  </si>
  <si>
    <r>
      <rPr>
        <sz val="11"/>
        <rFont val="楷体"/>
        <charset val="134"/>
      </rPr>
      <t>贺方玖</t>
    </r>
  </si>
  <si>
    <t>201801401011</t>
  </si>
  <si>
    <r>
      <rPr>
        <sz val="11"/>
        <rFont val="楷体"/>
        <charset val="134"/>
      </rPr>
      <t>湖北黄石疫情防控志愿工作</t>
    </r>
  </si>
  <si>
    <r>
      <rPr>
        <sz val="11"/>
        <color rgb="FF000000"/>
        <rFont val="楷体"/>
        <charset val="134"/>
      </rPr>
      <t>吕明轩</t>
    </r>
  </si>
  <si>
    <t>201701402030</t>
  </si>
  <si>
    <r>
      <rPr>
        <sz val="11"/>
        <color rgb="FF000000"/>
        <rFont val="楷体"/>
        <charset val="134"/>
      </rPr>
      <t>常家岭村疫情防控志愿活动</t>
    </r>
  </si>
  <si>
    <r>
      <rPr>
        <sz val="11"/>
        <color rgb="FF000000"/>
        <rFont val="楷体"/>
        <charset val="134"/>
      </rPr>
      <t>闫晓燕</t>
    </r>
  </si>
  <si>
    <t>201901401161</t>
  </si>
  <si>
    <r>
      <rPr>
        <sz val="11"/>
        <color rgb="FF000000"/>
        <rFont val="楷体"/>
        <charset val="134"/>
      </rPr>
      <t>志愿汇</t>
    </r>
    <r>
      <rPr>
        <sz val="11"/>
        <color rgb="FF000000"/>
        <rFont val="Times New Roman"/>
        <charset val="134"/>
      </rPr>
      <t>-</t>
    </r>
    <r>
      <rPr>
        <sz val="11"/>
        <color rgb="FF000000"/>
        <rFont val="楷体"/>
        <charset val="134"/>
      </rPr>
      <t>第七季公益传播官</t>
    </r>
  </si>
  <si>
    <r>
      <rPr>
        <sz val="11"/>
        <color rgb="FF000000"/>
        <rFont val="楷体"/>
        <charset val="134"/>
      </rPr>
      <t>冯文浩</t>
    </r>
  </si>
  <si>
    <t>201902904108</t>
  </si>
  <si>
    <r>
      <rPr>
        <sz val="11"/>
        <color rgb="FF000000"/>
        <rFont val="楷体"/>
        <charset val="134"/>
      </rPr>
      <t>山西大学秋季餐厅志愿服务</t>
    </r>
  </si>
  <si>
    <r>
      <rPr>
        <sz val="11"/>
        <color rgb="FF000000"/>
        <rFont val="楷体"/>
        <charset val="134"/>
      </rPr>
      <t>董增澳</t>
    </r>
  </si>
  <si>
    <t>201801404008</t>
  </si>
  <si>
    <r>
      <t>“</t>
    </r>
    <r>
      <rPr>
        <sz val="11"/>
        <color rgb="FF000000"/>
        <rFont val="楷体"/>
        <charset val="134"/>
      </rPr>
      <t>阳光西海岸</t>
    </r>
    <r>
      <rPr>
        <sz val="11"/>
        <color rgb="FF000000"/>
        <rFont val="Times New Roman"/>
        <charset val="134"/>
      </rPr>
      <t>”</t>
    </r>
    <r>
      <rPr>
        <sz val="11"/>
        <color rgb="FF000000"/>
        <rFont val="楷体"/>
        <charset val="134"/>
      </rPr>
      <t>心理援助项目</t>
    </r>
  </si>
  <si>
    <r>
      <rPr>
        <sz val="11"/>
        <color rgb="FF000000"/>
        <rFont val="楷体"/>
        <charset val="134"/>
      </rPr>
      <t>李志伟</t>
    </r>
  </si>
  <si>
    <t>201802904012</t>
  </si>
  <si>
    <r>
      <rPr>
        <sz val="11"/>
        <color rgb="FF000000"/>
        <rFont val="楷体"/>
        <charset val="134"/>
      </rPr>
      <t>二青会、</t>
    </r>
    <r>
      <rPr>
        <sz val="11"/>
        <color rgb="FF000000"/>
        <rFont val="Times New Roman"/>
        <charset val="134"/>
      </rPr>
      <t>“</t>
    </r>
    <r>
      <rPr>
        <sz val="11"/>
        <color rgb="FF000000"/>
        <rFont val="楷体"/>
        <charset val="134"/>
      </rPr>
      <t>二青会</t>
    </r>
    <r>
      <rPr>
        <sz val="11"/>
        <color rgb="FF000000"/>
        <rFont val="Times New Roman"/>
        <charset val="134"/>
      </rPr>
      <t>”</t>
    </r>
    <r>
      <rPr>
        <sz val="11"/>
        <color rgb="FF000000"/>
        <rFont val="楷体"/>
        <charset val="134"/>
      </rPr>
      <t>志愿培训</t>
    </r>
  </si>
  <si>
    <r>
      <rPr>
        <sz val="11"/>
        <color rgb="FF000000"/>
        <rFont val="楷体"/>
        <charset val="134"/>
      </rPr>
      <t>郭芳同</t>
    </r>
  </si>
  <si>
    <t>201901401108</t>
  </si>
  <si>
    <r>
      <rPr>
        <sz val="11"/>
        <color rgb="FF000000"/>
        <rFont val="楷体"/>
        <charset val="134"/>
      </rPr>
      <t>鹤岗市绥滨县网格员排查工作</t>
    </r>
  </si>
  <si>
    <r>
      <rPr>
        <sz val="11"/>
        <color rgb="FF000000"/>
        <rFont val="楷体"/>
        <charset val="134"/>
      </rPr>
      <t>郭研姝</t>
    </r>
  </si>
  <si>
    <t>201902904110</t>
  </si>
  <si>
    <r>
      <rPr>
        <sz val="11"/>
        <color rgb="FF000000"/>
        <rFont val="楷体"/>
        <charset val="134"/>
      </rPr>
      <t>兰瑞洁</t>
    </r>
  </si>
  <si>
    <t>201902904118</t>
  </si>
  <si>
    <r>
      <rPr>
        <sz val="11"/>
        <color rgb="FF000000"/>
        <rFont val="楷体"/>
        <charset val="134"/>
      </rPr>
      <t>赵成浩</t>
    </r>
  </si>
  <si>
    <t>20200140602018</t>
  </si>
  <si>
    <r>
      <rPr>
        <sz val="11"/>
        <color rgb="FF000000"/>
        <rFont val="楷体"/>
        <charset val="134"/>
      </rPr>
      <t>山西省祁县古县镇梁村疫情防控</t>
    </r>
  </si>
  <si>
    <r>
      <rPr>
        <sz val="11"/>
        <color rgb="FF000000"/>
        <rFont val="楷体"/>
        <charset val="134"/>
      </rPr>
      <t>吕婷</t>
    </r>
  </si>
  <si>
    <t>201801402025</t>
  </si>
  <si>
    <r>
      <rPr>
        <sz val="11"/>
        <color rgb="FF000000"/>
        <rFont val="楷体"/>
        <charset val="134"/>
      </rPr>
      <t>山西省吕梁市交城县蓝天救援队</t>
    </r>
  </si>
  <si>
    <r>
      <rPr>
        <sz val="11"/>
        <color rgb="FF000000"/>
        <rFont val="楷体"/>
        <charset val="134"/>
      </rPr>
      <t>周子军</t>
    </r>
  </si>
  <si>
    <t>201901401158</t>
  </si>
  <si>
    <r>
      <rPr>
        <sz val="11"/>
        <color rgb="FF000000"/>
        <rFont val="楷体"/>
        <charset val="134"/>
      </rPr>
      <t>郎加荣</t>
    </r>
  </si>
  <si>
    <t>20200140601002</t>
  </si>
  <si>
    <r>
      <rPr>
        <sz val="11"/>
        <color rgb="FF000000"/>
        <rFont val="楷体"/>
        <charset val="134"/>
      </rPr>
      <t>山西大学善行</t>
    </r>
    <r>
      <rPr>
        <sz val="11"/>
        <color rgb="FF000000"/>
        <rFont val="Times New Roman"/>
        <charset val="134"/>
      </rPr>
      <t xml:space="preserve">100 </t>
    </r>
    <r>
      <rPr>
        <sz val="11"/>
        <color rgb="FF000000"/>
        <rFont val="楷体"/>
        <charset val="134"/>
      </rPr>
      <t>义卖活动</t>
    </r>
  </si>
  <si>
    <r>
      <rPr>
        <sz val="11"/>
        <color rgb="FF000000"/>
        <rFont val="楷体"/>
        <charset val="134"/>
      </rPr>
      <t>张庭硕</t>
    </r>
  </si>
  <si>
    <t>201901402155</t>
  </si>
  <si>
    <r>
      <t xml:space="preserve"> </t>
    </r>
    <r>
      <rPr>
        <sz val="11"/>
        <color rgb="FF000000"/>
        <rFont val="楷体"/>
        <charset val="134"/>
      </rPr>
      <t>中华志愿活动协会应急救援活动</t>
    </r>
  </si>
  <si>
    <r>
      <rPr>
        <sz val="11"/>
        <color rgb="FF000000"/>
        <rFont val="楷体"/>
        <charset val="134"/>
      </rPr>
      <t>贾一雪</t>
    </r>
  </si>
  <si>
    <t>201801403018</t>
  </si>
  <si>
    <r>
      <t>“</t>
    </r>
    <r>
      <rPr>
        <sz val="11"/>
        <color rgb="FF000000"/>
        <rFont val="楷体"/>
        <charset val="134"/>
      </rPr>
      <t>攻克时艰，防疫有我</t>
    </r>
    <r>
      <rPr>
        <sz val="11"/>
        <color rgb="FF000000"/>
        <rFont val="Times New Roman"/>
        <charset val="134"/>
      </rPr>
      <t>”</t>
    </r>
    <r>
      <rPr>
        <sz val="11"/>
        <color rgb="FF000000"/>
        <rFont val="楷体"/>
        <charset val="134"/>
      </rPr>
      <t>志愿活动</t>
    </r>
  </si>
  <si>
    <r>
      <rPr>
        <sz val="11"/>
        <color rgb="FF000000"/>
        <rFont val="楷体"/>
        <charset val="134"/>
      </rPr>
      <t>季雅旋</t>
    </r>
  </si>
  <si>
    <t>201902904114</t>
  </si>
  <si>
    <r>
      <t>"</t>
    </r>
    <r>
      <rPr>
        <sz val="11"/>
        <color rgb="FF000000"/>
        <rFont val="楷体"/>
        <charset val="134"/>
      </rPr>
      <t>美化校园</t>
    </r>
    <r>
      <rPr>
        <sz val="11"/>
        <color rgb="FF000000"/>
        <rFont val="Times New Roman"/>
        <charset val="134"/>
      </rPr>
      <t xml:space="preserve"> </t>
    </r>
    <r>
      <rPr>
        <sz val="11"/>
        <color rgb="FF000000"/>
        <rFont val="楷体"/>
        <charset val="134"/>
      </rPr>
      <t>你我同行</t>
    </r>
    <r>
      <rPr>
        <sz val="11"/>
        <color rgb="FF000000"/>
        <rFont val="Times New Roman"/>
        <charset val="134"/>
      </rPr>
      <t>"</t>
    </r>
    <r>
      <rPr>
        <sz val="11"/>
        <color rgb="FF000000"/>
        <rFont val="楷体"/>
        <charset val="134"/>
      </rPr>
      <t>志愿活动</t>
    </r>
  </si>
  <si>
    <r>
      <rPr>
        <sz val="11"/>
        <color rgb="FF000000"/>
        <rFont val="楷体"/>
        <charset val="134"/>
      </rPr>
      <t>余佳颖</t>
    </r>
  </si>
  <si>
    <t>201902904151</t>
  </si>
  <si>
    <r>
      <rPr>
        <sz val="11"/>
        <color rgb="FF000000"/>
        <rFont val="楷体"/>
        <charset val="134"/>
      </rPr>
      <t>聂杨晶</t>
    </r>
  </si>
  <si>
    <t>201801402028</t>
  </si>
  <si>
    <r>
      <rPr>
        <sz val="11"/>
        <color rgb="FF000000"/>
        <rFont val="楷体"/>
        <charset val="134"/>
      </rPr>
      <t>山西省晋中市寿阳县疫情防控</t>
    </r>
    <r>
      <rPr>
        <sz val="11"/>
        <color rgb="FF000000"/>
        <rFont val="Times New Roman"/>
        <charset val="134"/>
      </rPr>
      <t xml:space="preserve">
</t>
    </r>
    <r>
      <rPr>
        <sz val="11"/>
        <color rgb="FF000000"/>
        <rFont val="楷体"/>
        <charset val="134"/>
      </rPr>
      <t>活动</t>
    </r>
  </si>
  <si>
    <r>
      <rPr>
        <sz val="11"/>
        <color rgb="FF000000"/>
        <rFont val="楷体"/>
        <charset val="134"/>
      </rPr>
      <t>李昊</t>
    </r>
  </si>
  <si>
    <t>201701403050</t>
  </si>
  <si>
    <r>
      <rPr>
        <sz val="11"/>
        <color rgb="FF000000"/>
        <rFont val="楷体"/>
        <charset val="134"/>
      </rPr>
      <t>辽宁省沈阳市疫情防控社区志愿</t>
    </r>
    <r>
      <rPr>
        <sz val="11"/>
        <color rgb="FF000000"/>
        <rFont val="Times New Roman"/>
        <charset val="134"/>
      </rPr>
      <t xml:space="preserve">
</t>
    </r>
    <r>
      <rPr>
        <sz val="11"/>
        <color rgb="FF000000"/>
        <rFont val="楷体"/>
        <charset val="134"/>
      </rPr>
      <t>活动</t>
    </r>
  </si>
  <si>
    <r>
      <rPr>
        <sz val="11"/>
        <color rgb="FF000000"/>
        <rFont val="楷体"/>
        <charset val="134"/>
      </rPr>
      <t>梁如玉</t>
    </r>
  </si>
  <si>
    <t>201901402124</t>
  </si>
  <si>
    <r>
      <rPr>
        <sz val="11"/>
        <color rgb="FF000000"/>
        <rFont val="楷体"/>
        <charset val="134"/>
      </rPr>
      <t>防艾志愿活动大会，防艾知识巡讲</t>
    </r>
  </si>
  <si>
    <r>
      <rPr>
        <sz val="11"/>
        <color rgb="FF000000"/>
        <rFont val="楷体"/>
        <charset val="134"/>
      </rPr>
      <t>冯晋楠</t>
    </r>
  </si>
  <si>
    <t>201801403011</t>
  </si>
  <si>
    <r>
      <rPr>
        <sz val="11"/>
        <color rgb="FF000000"/>
        <rFont val="楷体"/>
        <charset val="134"/>
      </rPr>
      <t>山西省朔州市疫情防控应急志愿活动活动</t>
    </r>
  </si>
  <si>
    <r>
      <rPr>
        <sz val="11"/>
        <color rgb="FF000000"/>
        <rFont val="楷体"/>
        <charset val="134"/>
      </rPr>
      <t>力尚磊</t>
    </r>
  </si>
  <si>
    <r>
      <rPr>
        <sz val="11"/>
        <color rgb="FF000000"/>
        <rFont val="楷体"/>
        <charset val="134"/>
      </rPr>
      <t>二青会、山西大学餐厅防疫志愿活动</t>
    </r>
  </si>
  <si>
    <r>
      <rPr>
        <sz val="11"/>
        <color rgb="FF000000"/>
        <rFont val="楷体"/>
        <charset val="134"/>
      </rPr>
      <t>张斐斐</t>
    </r>
  </si>
  <si>
    <t>201801402053</t>
  </si>
  <si>
    <r>
      <rPr>
        <sz val="11"/>
        <color rgb="FF000000"/>
        <rFont val="楷体"/>
        <charset val="134"/>
      </rPr>
      <t>山西省晋城市二圣头村社区防疫志愿活动</t>
    </r>
  </si>
  <si>
    <r>
      <rPr>
        <sz val="11"/>
        <color rgb="FF000000"/>
        <rFont val="楷体"/>
        <charset val="134"/>
      </rPr>
      <t>周佳敏</t>
    </r>
  </si>
  <si>
    <t>20200140601007</t>
  </si>
  <si>
    <r>
      <rPr>
        <sz val="11"/>
        <color rgb="FF000000"/>
        <rFont val="楷体"/>
        <charset val="134"/>
      </rPr>
      <t>榆社县疫情防控青年突击队志愿服务活动</t>
    </r>
  </si>
  <si>
    <r>
      <rPr>
        <sz val="11"/>
        <color rgb="FF000000"/>
        <rFont val="楷体"/>
        <charset val="134"/>
      </rPr>
      <t>林珍珍</t>
    </r>
  </si>
  <si>
    <t>201901402126</t>
  </si>
  <si>
    <r>
      <rPr>
        <sz val="11"/>
        <color rgb="FF000000"/>
        <rFont val="楷体"/>
        <charset val="134"/>
      </rPr>
      <t>防艾校内宣传、疫情防控餐厅志愿活动</t>
    </r>
    <r>
      <rPr>
        <sz val="11"/>
        <color rgb="FF000000"/>
        <rFont val="Times New Roman"/>
        <charset val="134"/>
      </rPr>
      <t xml:space="preserve">
</t>
    </r>
  </si>
  <si>
    <r>
      <rPr>
        <sz val="11"/>
        <rFont val="楷体"/>
        <charset val="134"/>
      </rPr>
      <t>姜鑫</t>
    </r>
  </si>
  <si>
    <t>201902904116</t>
  </si>
  <si>
    <r>
      <t xml:space="preserve"> </t>
    </r>
    <r>
      <rPr>
        <sz val="11"/>
        <rFont val="楷体"/>
        <charset val="134"/>
      </rPr>
      <t>山西大学疫情餐厅防控志愿活动（晚上）</t>
    </r>
  </si>
  <si>
    <r>
      <rPr>
        <sz val="11"/>
        <color rgb="FF000000"/>
        <rFont val="楷体"/>
        <charset val="134"/>
      </rPr>
      <t>黄莉</t>
    </r>
  </si>
  <si>
    <t>20200290401040</t>
  </si>
  <si>
    <r>
      <rPr>
        <sz val="11"/>
        <color rgb="FF000000"/>
        <rFont val="楷体"/>
        <charset val="134"/>
      </rPr>
      <t>山西大学疫情防控餐厅志愿活动</t>
    </r>
    <r>
      <rPr>
        <sz val="11"/>
        <color rgb="FF000000"/>
        <rFont val="Times New Roman"/>
        <charset val="134"/>
      </rPr>
      <t xml:space="preserve">
</t>
    </r>
    <r>
      <rPr>
        <sz val="11"/>
        <color rgb="FF000000"/>
        <rFont val="楷体"/>
        <charset val="134"/>
      </rPr>
      <t>（晚上）</t>
    </r>
  </si>
  <si>
    <r>
      <rPr>
        <sz val="11"/>
        <color rgb="FF000000"/>
        <rFont val="楷体"/>
        <charset val="134"/>
      </rPr>
      <t>李金莹</t>
    </r>
  </si>
  <si>
    <t>201801404017</t>
  </si>
  <si>
    <r>
      <rPr>
        <sz val="11"/>
        <color rgb="FF000000"/>
        <rFont val="楷体"/>
        <charset val="134"/>
      </rPr>
      <t>山西大学疫情防控餐厅志愿活动</t>
    </r>
    <r>
      <rPr>
        <sz val="11"/>
        <color rgb="FF000000"/>
        <rFont val="Times New Roman"/>
        <charset val="134"/>
      </rPr>
      <t xml:space="preserve">
</t>
    </r>
    <r>
      <rPr>
        <sz val="11"/>
        <color rgb="FF000000"/>
        <rFont val="楷体"/>
        <charset val="134"/>
      </rPr>
      <t>（中午）</t>
    </r>
  </si>
  <si>
    <r>
      <rPr>
        <sz val="11"/>
        <color rgb="FF000000"/>
        <rFont val="楷体"/>
        <charset val="134"/>
      </rPr>
      <t>李兰竹</t>
    </r>
  </si>
  <si>
    <t>201801404019</t>
  </si>
  <si>
    <r>
      <rPr>
        <sz val="11"/>
        <color rgb="FF000000"/>
        <rFont val="楷体"/>
        <charset val="134"/>
      </rPr>
      <t>赵鑫鑫</t>
    </r>
  </si>
  <si>
    <t>201801401058</t>
  </si>
  <si>
    <r>
      <rPr>
        <sz val="11"/>
        <color rgb="FF000000"/>
        <rFont val="楷体"/>
        <charset val="134"/>
      </rPr>
      <t>天津市滨海新区太平镇刘庄村村委会疫情防控</t>
    </r>
  </si>
  <si>
    <r>
      <rPr>
        <sz val="11"/>
        <color rgb="FF000000"/>
        <rFont val="楷体"/>
        <charset val="134"/>
      </rPr>
      <t>张琪琦</t>
    </r>
  </si>
  <si>
    <t>202023906025</t>
  </si>
  <si>
    <r>
      <rPr>
        <sz val="11"/>
        <color rgb="FF000000"/>
        <rFont val="楷体"/>
        <charset val="134"/>
      </rPr>
      <t>山西省高平市</t>
    </r>
    <r>
      <rPr>
        <sz val="11"/>
        <color rgb="FF000000"/>
        <rFont val="Times New Roman"/>
        <charset val="134"/>
      </rPr>
      <t>“</t>
    </r>
    <r>
      <rPr>
        <sz val="11"/>
        <color rgb="FF000000"/>
        <rFont val="楷体"/>
        <charset val="134"/>
      </rPr>
      <t>疫情防控</t>
    </r>
    <r>
      <rPr>
        <sz val="11"/>
        <color rgb="FF000000"/>
        <rFont val="Times New Roman"/>
        <charset val="134"/>
      </rPr>
      <t xml:space="preserve"> </t>
    </r>
    <r>
      <rPr>
        <sz val="11"/>
        <color rgb="FF000000"/>
        <rFont val="楷体"/>
        <charset val="134"/>
      </rPr>
      <t>春运暖程</t>
    </r>
    <r>
      <rPr>
        <sz val="11"/>
        <color rgb="FF000000"/>
        <rFont val="Times New Roman"/>
        <charset val="134"/>
      </rPr>
      <t>”</t>
    </r>
    <r>
      <rPr>
        <sz val="11"/>
        <color rgb="FF000000"/>
        <rFont val="楷体"/>
        <charset val="134"/>
      </rPr>
      <t>志愿活动</t>
    </r>
  </si>
  <si>
    <r>
      <rPr>
        <sz val="11"/>
        <color rgb="FF000000"/>
        <rFont val="楷体"/>
        <charset val="134"/>
      </rPr>
      <t>王健</t>
    </r>
  </si>
  <si>
    <t>201801401041</t>
  </si>
  <si>
    <r>
      <rPr>
        <sz val="11"/>
        <color rgb="FF000000"/>
        <rFont val="楷体"/>
        <charset val="134"/>
      </rPr>
      <t>安徽省宣城市宁国市云梯畲族乡白鹿村村民委员会</t>
    </r>
  </si>
  <si>
    <r>
      <rPr>
        <sz val="11"/>
        <color rgb="FF000000"/>
        <rFont val="楷体"/>
        <charset val="134"/>
      </rPr>
      <t>刘书良</t>
    </r>
  </si>
  <si>
    <t>201801404024</t>
  </si>
  <si>
    <r>
      <rPr>
        <sz val="11"/>
        <color rgb="FF000000"/>
        <rFont val="楷体"/>
        <charset val="134"/>
      </rPr>
      <t>山西省运城市临猗县</t>
    </r>
    <r>
      <rPr>
        <sz val="11"/>
        <color rgb="FF000000"/>
        <rFont val="Times New Roman"/>
        <charset val="134"/>
      </rPr>
      <t>“</t>
    </r>
    <r>
      <rPr>
        <sz val="11"/>
        <color rgb="FF000000"/>
        <rFont val="楷体"/>
        <charset val="134"/>
      </rPr>
      <t>防疫抗疫，从我做起</t>
    </r>
    <r>
      <rPr>
        <sz val="11"/>
        <color rgb="FF000000"/>
        <rFont val="Times New Roman"/>
        <charset val="134"/>
      </rPr>
      <t>”</t>
    </r>
    <r>
      <rPr>
        <sz val="11"/>
        <color rgb="FF000000"/>
        <rFont val="楷体"/>
        <charset val="134"/>
      </rPr>
      <t>活动</t>
    </r>
  </si>
  <si>
    <r>
      <rPr>
        <sz val="11"/>
        <color rgb="FF000000"/>
        <rFont val="楷体"/>
        <charset val="134"/>
      </rPr>
      <t>王奕璇</t>
    </r>
  </si>
  <si>
    <t>201801404039</t>
  </si>
  <si>
    <r>
      <rPr>
        <sz val="11"/>
        <color rgb="FF000000"/>
        <rFont val="楷体"/>
        <charset val="134"/>
      </rPr>
      <t>两渡镇大学生青年突击队疫情防</t>
    </r>
    <r>
      <rPr>
        <sz val="11"/>
        <color rgb="FF000000"/>
        <rFont val="Times New Roman"/>
        <charset val="134"/>
      </rPr>
      <t xml:space="preserve">
</t>
    </r>
    <r>
      <rPr>
        <sz val="11"/>
        <color rgb="FF000000"/>
        <rFont val="楷体"/>
        <charset val="134"/>
      </rPr>
      <t>控志愿服务项目</t>
    </r>
  </si>
  <si>
    <r>
      <rPr>
        <sz val="11"/>
        <color rgb="FF000000"/>
        <rFont val="楷体"/>
        <charset val="134"/>
      </rPr>
      <t>李书嘉</t>
    </r>
  </si>
  <si>
    <t>201801402014</t>
  </si>
  <si>
    <r>
      <rPr>
        <sz val="11"/>
        <color rgb="FF000000"/>
        <rFont val="楷体"/>
        <charset val="134"/>
      </rPr>
      <t>山西省临汾市襄汾县龙山社区疫情防控志愿服务活动</t>
    </r>
  </si>
  <si>
    <r>
      <rPr>
        <sz val="11"/>
        <color rgb="FF000000"/>
        <rFont val="楷体"/>
        <charset val="134"/>
      </rPr>
      <t>侯一帆</t>
    </r>
  </si>
  <si>
    <t>201801401012</t>
  </si>
  <si>
    <r>
      <rPr>
        <sz val="11"/>
        <color rgb="FF000000"/>
        <rFont val="楷体"/>
        <charset val="134"/>
      </rPr>
      <t>暖冬太原南站志愿活动，山西大</t>
    </r>
    <r>
      <rPr>
        <sz val="11"/>
        <color rgb="FF000000"/>
        <rFont val="Times New Roman"/>
        <charset val="134"/>
      </rPr>
      <t xml:space="preserve">
</t>
    </r>
    <r>
      <rPr>
        <sz val="11"/>
        <color rgb="FF000000"/>
        <rFont val="楷体"/>
        <charset val="134"/>
      </rPr>
      <t>学刷树漆志愿活动</t>
    </r>
  </si>
  <si>
    <r>
      <rPr>
        <sz val="11"/>
        <color rgb="FF000000"/>
        <rFont val="楷体"/>
        <charset val="134"/>
      </rPr>
      <t>李蕾</t>
    </r>
  </si>
  <si>
    <t>201701402025</t>
  </si>
  <si>
    <r>
      <rPr>
        <sz val="11"/>
        <color rgb="FF000000"/>
        <rFont val="楷体"/>
        <charset val="134"/>
      </rPr>
      <t>山西省运城市永济市虞乡镇屯里</t>
    </r>
    <r>
      <rPr>
        <sz val="11"/>
        <color rgb="FF000000"/>
        <rFont val="Times New Roman"/>
        <charset val="134"/>
      </rPr>
      <t xml:space="preserve">
</t>
    </r>
    <r>
      <rPr>
        <sz val="11"/>
        <color rgb="FF000000"/>
        <rFont val="楷体"/>
        <charset val="134"/>
      </rPr>
      <t>村疫情防控志愿服务</t>
    </r>
  </si>
  <si>
    <r>
      <rPr>
        <sz val="11"/>
        <color rgb="FF000000"/>
        <rFont val="楷体"/>
        <charset val="134"/>
      </rPr>
      <t>宋佳莹</t>
    </r>
  </si>
  <si>
    <t>201901402136</t>
  </si>
  <si>
    <r>
      <rPr>
        <sz val="11"/>
        <color rgb="FF000000"/>
        <rFont val="楷体"/>
        <charset val="134"/>
      </rPr>
      <t>素拓志愿活动，善行一百，关注</t>
    </r>
    <r>
      <rPr>
        <sz val="11"/>
        <color rgb="FF000000"/>
        <rFont val="Times New Roman"/>
        <charset val="134"/>
      </rPr>
      <t xml:space="preserve">
</t>
    </r>
    <r>
      <rPr>
        <sz val="11"/>
        <color rgb="FF000000"/>
        <rFont val="楷体"/>
        <charset val="134"/>
      </rPr>
      <t>自闭症儿童志愿服务</t>
    </r>
  </si>
  <si>
    <r>
      <rPr>
        <sz val="11"/>
        <color rgb="FF000000"/>
        <rFont val="楷体"/>
        <charset val="134"/>
      </rPr>
      <t>李钰彬</t>
    </r>
  </si>
  <si>
    <t>201801404022</t>
  </si>
  <si>
    <r>
      <rPr>
        <sz val="11"/>
        <color rgb="FF000000"/>
        <rFont val="楷体"/>
        <charset val="134"/>
      </rPr>
      <t>二青会开幕式导演组排练志愿服务、二青会志愿活动培训</t>
    </r>
  </si>
  <si>
    <r>
      <rPr>
        <sz val="11"/>
        <color rgb="FF000000"/>
        <rFont val="楷体"/>
        <charset val="134"/>
      </rPr>
      <t>高歌</t>
    </r>
  </si>
  <si>
    <t>201801403014</t>
  </si>
  <si>
    <r>
      <rPr>
        <sz val="11"/>
        <color rgb="FF000000"/>
        <rFont val="楷体"/>
        <charset val="134"/>
      </rPr>
      <t>山西省吕梁市柳林县庙湾小区抗击新冠疫情志愿值班活动</t>
    </r>
  </si>
  <si>
    <r>
      <rPr>
        <sz val="11"/>
        <color rgb="FF000000"/>
        <rFont val="楷体"/>
        <charset val="134"/>
      </rPr>
      <t>周子越</t>
    </r>
  </si>
  <si>
    <t>201801401059</t>
  </si>
  <si>
    <r>
      <rPr>
        <sz val="11"/>
        <color rgb="FF000000"/>
        <rFont val="楷体"/>
        <charset val="134"/>
      </rPr>
      <t>湖北省鄂州市鄂城区凤凰街道澜湖社区青年防疫志愿活动</t>
    </r>
  </si>
  <si>
    <r>
      <rPr>
        <sz val="11"/>
        <color rgb="FF000000"/>
        <rFont val="楷体"/>
        <charset val="134"/>
      </rPr>
      <t>王璐瑶</t>
    </r>
  </si>
  <si>
    <t>201802904027</t>
  </si>
  <si>
    <r>
      <rPr>
        <sz val="11"/>
        <color rgb="FF000000"/>
        <rFont val="楷体"/>
        <charset val="134"/>
      </rPr>
      <t>二青会、西成大学生青年</t>
    </r>
    <r>
      <rPr>
        <sz val="11"/>
        <color rgb="FF000000"/>
        <rFont val="Times New Roman"/>
        <charset val="134"/>
      </rPr>
      <t xml:space="preserve">
</t>
    </r>
    <r>
      <rPr>
        <sz val="11"/>
        <color rgb="FF000000"/>
        <rFont val="楷体"/>
        <charset val="134"/>
      </rPr>
      <t>突击队疫情防控志愿服务项目</t>
    </r>
  </si>
  <si>
    <r>
      <rPr>
        <sz val="11"/>
        <color rgb="FF000000"/>
        <rFont val="楷体"/>
        <charset val="134"/>
      </rPr>
      <t>郑莉雪</t>
    </r>
  </si>
  <si>
    <t>20200140601034</t>
  </si>
  <si>
    <r>
      <rPr>
        <sz val="11"/>
        <color rgb="FF000000"/>
        <rFont val="楷体"/>
        <charset val="134"/>
      </rPr>
      <t>山西大学善行</t>
    </r>
    <r>
      <rPr>
        <sz val="11"/>
        <color rgb="FF000000"/>
        <rFont val="Times New Roman"/>
        <charset val="134"/>
      </rPr>
      <t xml:space="preserve">100 </t>
    </r>
    <r>
      <rPr>
        <sz val="11"/>
        <color rgb="FF000000"/>
        <rFont val="楷体"/>
        <charset val="134"/>
      </rPr>
      <t>义卖活动、</t>
    </r>
    <r>
      <rPr>
        <sz val="11"/>
        <color rgb="FF000000"/>
        <rFont val="Times New Roman"/>
        <charset val="134"/>
      </rPr>
      <t>“</t>
    </r>
    <r>
      <rPr>
        <sz val="11"/>
        <color rgb="FF000000"/>
        <rFont val="楷体"/>
        <charset val="134"/>
      </rPr>
      <t>光盘行动</t>
    </r>
    <r>
      <rPr>
        <sz val="11"/>
        <color rgb="FF000000"/>
        <rFont val="Times New Roman"/>
        <charset val="134"/>
      </rPr>
      <t>”</t>
    </r>
    <r>
      <rPr>
        <sz val="11"/>
        <color rgb="FF000000"/>
        <rFont val="楷体"/>
        <charset val="134"/>
      </rPr>
      <t>餐厅活动</t>
    </r>
  </si>
  <si>
    <r>
      <rPr>
        <sz val="11"/>
        <color rgb="FF000000"/>
        <rFont val="楷体"/>
        <charset val="134"/>
      </rPr>
      <t>陈亚萍</t>
    </r>
  </si>
  <si>
    <t>20200140601036</t>
  </si>
  <si>
    <r>
      <rPr>
        <sz val="11"/>
        <color rgb="FF000000"/>
        <rFont val="楷体"/>
        <charset val="134"/>
      </rPr>
      <t>戴依轩</t>
    </r>
  </si>
  <si>
    <t>201901402104</t>
  </si>
  <si>
    <r>
      <rPr>
        <sz val="11"/>
        <color rgb="FF000000"/>
        <rFont val="楷体"/>
        <charset val="134"/>
      </rPr>
      <t>防艾知识巡讲（环境与资源学院）、防艾全体志愿活动大会</t>
    </r>
  </si>
  <si>
    <r>
      <rPr>
        <sz val="11"/>
        <color rgb="FF000000"/>
        <rFont val="楷体"/>
        <charset val="134"/>
      </rPr>
      <t>林潇</t>
    </r>
  </si>
  <si>
    <t>201901403115</t>
  </si>
  <si>
    <r>
      <rPr>
        <sz val="11"/>
        <color rgb="FF000000"/>
        <rFont val="楷体"/>
        <charset val="134"/>
      </rPr>
      <t>光盘行动餐厅活动、光盘行动餐厅活动、山西大学北家属院</t>
    </r>
  </si>
  <si>
    <r>
      <rPr>
        <sz val="11"/>
        <color rgb="FF000000"/>
        <rFont val="楷体"/>
        <charset val="134"/>
      </rPr>
      <t>原奥</t>
    </r>
  </si>
  <si>
    <t>201901402153</t>
  </si>
  <si>
    <r>
      <rPr>
        <sz val="11"/>
        <color rgb="FF000000"/>
        <rFont val="楷体"/>
        <charset val="134"/>
      </rPr>
      <t>光盘行动餐厅活动、山西大学</t>
    </r>
    <r>
      <rPr>
        <sz val="11"/>
        <color rgb="FF000000"/>
        <rFont val="Times New Roman"/>
        <charset val="134"/>
      </rPr>
      <t xml:space="preserve">
</t>
    </r>
    <r>
      <rPr>
        <sz val="11"/>
        <color rgb="FF000000"/>
        <rFont val="楷体"/>
        <charset val="134"/>
      </rPr>
      <t>坞城校区创城志愿活动</t>
    </r>
  </si>
  <si>
    <r>
      <rPr>
        <sz val="11"/>
        <color rgb="FF000000"/>
        <rFont val="楷体"/>
        <charset val="134"/>
      </rPr>
      <t>魏雨涵</t>
    </r>
  </si>
  <si>
    <t>20200140601030</t>
  </si>
  <si>
    <r>
      <t xml:space="preserve"> </t>
    </r>
    <r>
      <rPr>
        <sz val="11"/>
        <color rgb="FF000000"/>
        <rFont val="楷体"/>
        <charset val="134"/>
      </rPr>
      <t>山西大学善行</t>
    </r>
    <r>
      <rPr>
        <sz val="11"/>
        <color rgb="FF000000"/>
        <rFont val="Times New Roman"/>
        <charset val="134"/>
      </rPr>
      <t>100</t>
    </r>
    <r>
      <rPr>
        <sz val="11"/>
        <color rgb="FF000000"/>
        <rFont val="楷体"/>
        <charset val="134"/>
      </rPr>
      <t>义卖活动、山</t>
    </r>
    <r>
      <rPr>
        <sz val="11"/>
        <color rgb="FF000000"/>
        <rFont val="Times New Roman"/>
        <charset val="134"/>
      </rPr>
      <t xml:space="preserve">
</t>
    </r>
    <r>
      <rPr>
        <sz val="11"/>
        <color rgb="FF000000"/>
        <rFont val="楷体"/>
        <charset val="134"/>
      </rPr>
      <t>西大学北家属院活动</t>
    </r>
  </si>
  <si>
    <r>
      <rPr>
        <sz val="11"/>
        <color rgb="FF000000"/>
        <rFont val="楷体"/>
        <charset val="134"/>
      </rPr>
      <t>逯改</t>
    </r>
  </si>
  <si>
    <t>202023903007</t>
  </si>
  <si>
    <r>
      <rPr>
        <sz val="11"/>
        <color rgb="FF000000"/>
        <rFont val="楷体"/>
        <charset val="134"/>
      </rPr>
      <t>过年期间在村口检查进出活动体温、行程码及健康码是否正常</t>
    </r>
  </si>
  <si>
    <r>
      <rPr>
        <sz val="11"/>
        <color rgb="FF000000"/>
        <rFont val="楷体"/>
        <charset val="134"/>
      </rPr>
      <t>骆欣雨</t>
    </r>
  </si>
  <si>
    <t>201901401127</t>
  </si>
  <si>
    <r>
      <rPr>
        <sz val="11"/>
        <color rgb="FF000000"/>
        <rFont val="楷体"/>
        <charset val="134"/>
      </rPr>
      <t>山西大学</t>
    </r>
    <r>
      <rPr>
        <sz val="11"/>
        <color rgb="FF000000"/>
        <rFont val="Times New Roman"/>
        <charset val="134"/>
      </rPr>
      <t>“</t>
    </r>
    <r>
      <rPr>
        <sz val="11"/>
        <color rgb="FF000000"/>
        <rFont val="楷体"/>
        <charset val="134"/>
      </rPr>
      <t>美化校园，你我同行</t>
    </r>
    <r>
      <rPr>
        <sz val="11"/>
        <color rgb="FF000000"/>
        <rFont val="Times New Roman"/>
        <charset val="134"/>
      </rPr>
      <t xml:space="preserve">”
</t>
    </r>
    <r>
      <rPr>
        <sz val="11"/>
        <color rgb="FF000000"/>
        <rFont val="楷体"/>
        <charset val="134"/>
      </rPr>
      <t>、</t>
    </r>
    <r>
      <rPr>
        <sz val="11"/>
        <color rgb="FF000000"/>
        <rFont val="Times New Roman"/>
        <charset val="134"/>
      </rPr>
      <t>“</t>
    </r>
    <r>
      <rPr>
        <sz val="11"/>
        <color rgb="FF000000"/>
        <rFont val="楷体"/>
        <charset val="134"/>
      </rPr>
      <t>服务社会展我青年力量</t>
    </r>
    <r>
      <rPr>
        <sz val="11"/>
        <color rgb="FF000000"/>
        <rFont val="Times New Roman"/>
        <charset val="134"/>
      </rPr>
      <t>”</t>
    </r>
  </si>
  <si>
    <r>
      <rPr>
        <sz val="11"/>
        <color rgb="FF000000"/>
        <rFont val="楷体"/>
        <charset val="134"/>
      </rPr>
      <t>李柯</t>
    </r>
  </si>
  <si>
    <t>201902904119</t>
  </si>
  <si>
    <r>
      <rPr>
        <sz val="11"/>
        <color rgb="FF000000"/>
        <rFont val="楷体"/>
        <charset val="134"/>
      </rPr>
      <t>山西大学疫情防控餐厅志愿活、</t>
    </r>
    <r>
      <rPr>
        <sz val="11"/>
        <color rgb="FF000000"/>
        <rFont val="Times New Roman"/>
        <charset val="134"/>
      </rPr>
      <t xml:space="preserve">
</t>
    </r>
    <r>
      <rPr>
        <sz val="11"/>
        <color rgb="FF000000"/>
        <rFont val="楷体"/>
        <charset val="134"/>
      </rPr>
      <t>长子县大学生志愿活动联盟活动</t>
    </r>
  </si>
  <si>
    <r>
      <rPr>
        <sz val="11"/>
        <color rgb="FF000000"/>
        <rFont val="楷体"/>
        <charset val="134"/>
      </rPr>
      <t>梁泽宇</t>
    </r>
  </si>
  <si>
    <t>201902904126</t>
  </si>
  <si>
    <r>
      <rPr>
        <sz val="11"/>
        <color rgb="FF000000"/>
        <rFont val="楷体"/>
        <charset val="134"/>
      </rPr>
      <t>山西大学生涯体验周志愿活动、山西大学疫情防控餐厅志愿活动</t>
    </r>
  </si>
  <si>
    <r>
      <rPr>
        <sz val="11"/>
        <color rgb="FF000000"/>
        <rFont val="楷体"/>
        <charset val="134"/>
      </rPr>
      <t>李鑫瑞</t>
    </r>
  </si>
  <si>
    <t>201902904125</t>
  </si>
  <si>
    <r>
      <rPr>
        <sz val="11"/>
        <color rgb="FF000000"/>
        <rFont val="楷体"/>
        <charset val="134"/>
      </rPr>
      <t>山西大学疫情防控餐厅志愿活、</t>
    </r>
    <r>
      <rPr>
        <sz val="11"/>
        <color rgb="FF000000"/>
        <rFont val="Times New Roman"/>
        <charset val="134"/>
      </rPr>
      <t xml:space="preserve">
”</t>
    </r>
    <r>
      <rPr>
        <sz val="11"/>
        <color rgb="FF000000"/>
        <rFont val="楷体"/>
        <charset val="134"/>
      </rPr>
      <t>美化校园，你我同行</t>
    </r>
    <r>
      <rPr>
        <sz val="11"/>
        <color rgb="FF000000"/>
        <rFont val="Times New Roman"/>
        <charset val="134"/>
      </rPr>
      <t>“</t>
    </r>
    <r>
      <rPr>
        <sz val="11"/>
        <color rgb="FF000000"/>
        <rFont val="楷体"/>
        <charset val="134"/>
      </rPr>
      <t>志愿活动</t>
    </r>
  </si>
  <si>
    <r>
      <rPr>
        <sz val="11"/>
        <color rgb="FF000000"/>
        <rFont val="楷体"/>
        <charset val="134"/>
      </rPr>
      <t>李玉汝</t>
    </r>
  </si>
  <si>
    <t>201801403023</t>
  </si>
  <si>
    <r>
      <t>“</t>
    </r>
    <r>
      <rPr>
        <sz val="11"/>
        <color rgb="FF000000"/>
        <rFont val="楷体"/>
        <charset val="134"/>
      </rPr>
      <t>服务社会，展我青年力量</t>
    </r>
    <r>
      <rPr>
        <sz val="11"/>
        <color rgb="FF000000"/>
        <rFont val="Times New Roman"/>
        <charset val="134"/>
      </rPr>
      <t>”</t>
    </r>
    <r>
      <rPr>
        <sz val="11"/>
        <color rgb="FF000000"/>
        <rFont val="楷体"/>
        <charset val="134"/>
      </rPr>
      <t>山西省图书馆文化志愿活动讲述建国故事</t>
    </r>
  </si>
  <si>
    <r>
      <rPr>
        <sz val="11"/>
        <color rgb="FF000000"/>
        <rFont val="楷体"/>
        <charset val="134"/>
      </rPr>
      <t>刘琦</t>
    </r>
  </si>
  <si>
    <t>201901401126</t>
  </si>
  <si>
    <r>
      <t>“</t>
    </r>
    <r>
      <rPr>
        <sz val="11"/>
        <color rgb="FF000000"/>
        <rFont val="楷体"/>
        <charset val="134"/>
      </rPr>
      <t>服务社会，展我青年力量</t>
    </r>
    <r>
      <rPr>
        <sz val="11"/>
        <color rgb="FF000000"/>
        <rFont val="Times New Roman"/>
        <charset val="134"/>
      </rPr>
      <t>”</t>
    </r>
    <r>
      <rPr>
        <sz val="11"/>
        <color rgb="FF000000"/>
        <rFont val="楷体"/>
        <charset val="134"/>
      </rPr>
      <t>山西省图书馆文化志愿活动讲述建国故事；</t>
    </r>
  </si>
  <si>
    <r>
      <rPr>
        <sz val="11"/>
        <color rgb="FF000000"/>
        <rFont val="楷体"/>
        <charset val="134"/>
      </rPr>
      <t>卢玺衡</t>
    </r>
  </si>
  <si>
    <t>201901403122</t>
  </si>
  <si>
    <r>
      <t>”</t>
    </r>
    <r>
      <rPr>
        <sz val="11"/>
        <color rgb="FF000000"/>
        <rFont val="楷体"/>
        <charset val="134"/>
      </rPr>
      <t>服务社会，展我青年力量</t>
    </r>
    <r>
      <rPr>
        <sz val="11"/>
        <color rgb="FF000000"/>
        <rFont val="Times New Roman"/>
        <charset val="134"/>
      </rPr>
      <t>“</t>
    </r>
    <r>
      <rPr>
        <sz val="11"/>
        <color rgb="FF000000"/>
        <rFont val="楷体"/>
        <charset val="134"/>
      </rPr>
      <t>山西</t>
    </r>
    <r>
      <rPr>
        <sz val="11"/>
        <color rgb="FF000000"/>
        <rFont val="Times New Roman"/>
        <charset val="134"/>
      </rPr>
      <t xml:space="preserve">
</t>
    </r>
    <r>
      <rPr>
        <sz val="11"/>
        <color rgb="FF000000"/>
        <rFont val="楷体"/>
        <charset val="134"/>
      </rPr>
      <t>省图书馆文化志愿活动讲述建国故事</t>
    </r>
  </si>
  <si>
    <r>
      <rPr>
        <sz val="11"/>
        <color rgb="FF000000"/>
        <rFont val="楷体"/>
        <charset val="134"/>
      </rPr>
      <t>马捷</t>
    </r>
  </si>
  <si>
    <t>201901401128</t>
  </si>
  <si>
    <r>
      <rPr>
        <sz val="11"/>
        <color rgb="FF000000"/>
        <rFont val="楷体"/>
        <charset val="134"/>
      </rPr>
      <t>齐悦然</t>
    </r>
  </si>
  <si>
    <t>20200290401015</t>
  </si>
  <si>
    <r>
      <rPr>
        <sz val="11"/>
        <color rgb="FF000000"/>
        <rFont val="楷体"/>
        <charset val="134"/>
      </rPr>
      <t>希望杯证书书写、山西大学疫</t>
    </r>
    <r>
      <rPr>
        <sz val="11"/>
        <color rgb="FF000000"/>
        <rFont val="Times New Roman"/>
        <charset val="134"/>
      </rPr>
      <t xml:space="preserve">
</t>
    </r>
    <r>
      <rPr>
        <sz val="11"/>
        <color rgb="FF000000"/>
        <rFont val="楷体"/>
        <charset val="134"/>
      </rPr>
      <t>情防控志愿活动（中午）、学生会西门引导</t>
    </r>
  </si>
  <si>
    <r>
      <rPr>
        <sz val="11"/>
        <color rgb="FF000000"/>
        <rFont val="楷体"/>
        <charset val="134"/>
      </rPr>
      <t>赵羽鹏</t>
    </r>
  </si>
  <si>
    <t>20200140201031</t>
  </si>
  <si>
    <r>
      <rPr>
        <sz val="11"/>
        <color rgb="FF000000"/>
        <rFont val="楷体"/>
        <charset val="134"/>
      </rPr>
      <t>山西大学疫情防控餐厅志愿活动（中午）山西大学疫情防控餐厅志愿活动（晚上）</t>
    </r>
  </si>
  <si>
    <r>
      <rPr>
        <sz val="11"/>
        <color rgb="FF000000"/>
        <rFont val="楷体"/>
        <charset val="134"/>
      </rPr>
      <t>蓝婉婷</t>
    </r>
  </si>
  <si>
    <t>20200140201044</t>
  </si>
  <si>
    <r>
      <rPr>
        <sz val="11"/>
        <color rgb="FF000000"/>
        <rFont val="楷体"/>
        <charset val="134"/>
      </rPr>
      <t>范淑蓉</t>
    </r>
  </si>
  <si>
    <t>20200140201041</t>
  </si>
  <si>
    <r>
      <rPr>
        <sz val="11"/>
        <color rgb="FF000000"/>
        <rFont val="楷体"/>
        <charset val="134"/>
      </rPr>
      <t>屈肖帆</t>
    </r>
  </si>
  <si>
    <t>20200140602013</t>
  </si>
  <si>
    <r>
      <rPr>
        <sz val="11"/>
        <color rgb="FF000000"/>
        <rFont val="楷体"/>
        <charset val="134"/>
      </rPr>
      <t>山西大学疫情防控餐厅志愿活动（晚上）、山西大学疫情防控餐厅志愿活动中午）</t>
    </r>
  </si>
  <si>
    <t>20200140201020</t>
  </si>
  <si>
    <r>
      <rPr>
        <sz val="11"/>
        <color rgb="FF000000"/>
        <rFont val="楷体"/>
        <charset val="134"/>
      </rPr>
      <t>陈娟</t>
    </r>
  </si>
  <si>
    <t>20200140201012</t>
  </si>
  <si>
    <r>
      <rPr>
        <sz val="11"/>
        <color rgb="FF000000"/>
        <rFont val="楷体"/>
        <charset val="134"/>
      </rPr>
      <t>高弘</t>
    </r>
  </si>
  <si>
    <t>20200140201014</t>
  </si>
  <si>
    <r>
      <rPr>
        <sz val="11"/>
        <color rgb="FF000000"/>
        <rFont val="楷体"/>
        <charset val="134"/>
      </rPr>
      <t>王超亚</t>
    </r>
    <r>
      <rPr>
        <sz val="11"/>
        <color rgb="FF000000"/>
        <rFont val="Times New Roman"/>
        <charset val="134"/>
      </rPr>
      <t>·</t>
    </r>
  </si>
  <si>
    <t>20200140201023</t>
  </si>
  <si>
    <r>
      <rPr>
        <sz val="11"/>
        <color rgb="FF000000"/>
        <rFont val="楷体"/>
        <charset val="134"/>
      </rPr>
      <t>师艺萍</t>
    </r>
  </si>
  <si>
    <t>201801403035</t>
  </si>
  <si>
    <r>
      <t>“</t>
    </r>
    <r>
      <rPr>
        <sz val="11"/>
        <color rgb="FF000000"/>
        <rFont val="楷体"/>
        <charset val="134"/>
      </rPr>
      <t>传递书香，见证成长</t>
    </r>
    <r>
      <rPr>
        <sz val="11"/>
        <color rgb="FF000000"/>
        <rFont val="Times New Roman"/>
        <charset val="134"/>
      </rPr>
      <t>”</t>
    </r>
    <r>
      <rPr>
        <sz val="11"/>
        <color rgb="FF000000"/>
        <rFont val="楷体"/>
        <charset val="134"/>
      </rPr>
      <t>山西省图书馆文化志愿活动活动、山西大学植树志愿活动</t>
    </r>
  </si>
  <si>
    <r>
      <rPr>
        <sz val="11"/>
        <color rgb="FF000000"/>
        <rFont val="楷体"/>
        <charset val="134"/>
      </rPr>
      <t>苗清霞</t>
    </r>
  </si>
  <si>
    <t>20200140201018</t>
  </si>
  <si>
    <r>
      <rPr>
        <sz val="11"/>
        <color rgb="FF000000"/>
        <rFont val="楷体"/>
        <charset val="134"/>
      </rPr>
      <t>山西大学疫情防控餐厅志愿活动（中午）、山西大学疫情防控餐厅志愿活动（晚上）</t>
    </r>
  </si>
  <si>
    <r>
      <rPr>
        <sz val="11"/>
        <color rgb="FF000000"/>
        <rFont val="楷体"/>
        <charset val="134"/>
      </rPr>
      <t>雒培媛</t>
    </r>
  </si>
  <si>
    <t>201802904018</t>
  </si>
  <si>
    <r>
      <rPr>
        <sz val="11"/>
        <color rgb="FF000000"/>
        <rFont val="楷体"/>
        <charset val="134"/>
      </rPr>
      <t>校园刷树活动、吕梁市离石区火车站疫情防控、吕梁市离石区高速东口疫情防控活动</t>
    </r>
  </si>
  <si>
    <r>
      <rPr>
        <sz val="11"/>
        <color rgb="FF000000"/>
        <rFont val="楷体"/>
        <charset val="134"/>
      </rPr>
      <t>赵敏如</t>
    </r>
  </si>
  <si>
    <t>201802904037</t>
  </si>
  <si>
    <r>
      <rPr>
        <sz val="11"/>
        <color rgb="FF000000"/>
        <rFont val="楷体"/>
        <charset val="134"/>
      </rPr>
      <t>二青会、太原市节水宣传活动、二青会志愿宣传、刷树、</t>
    </r>
    <r>
      <rPr>
        <sz val="11"/>
        <color rgb="FF000000"/>
        <rFont val="Times New Roman"/>
        <charset val="134"/>
      </rPr>
      <t xml:space="preserve">
</t>
    </r>
    <r>
      <rPr>
        <sz val="11"/>
        <color rgb="FF000000"/>
        <rFont val="楷体"/>
        <charset val="134"/>
      </rPr>
      <t>迎接二青会公交站点宣传</t>
    </r>
  </si>
  <si>
    <r>
      <rPr>
        <sz val="11"/>
        <color rgb="FF000000"/>
        <rFont val="楷体"/>
        <charset val="134"/>
      </rPr>
      <t>韩盛世</t>
    </r>
  </si>
  <si>
    <t>20200290401005</t>
  </si>
  <si>
    <r>
      <rPr>
        <sz val="11"/>
        <color rgb="FF000000"/>
        <rFont val="楷体"/>
        <charset val="134"/>
      </rPr>
      <t>山西大学疫情防控餐厅志愿活动</t>
    </r>
    <r>
      <rPr>
        <sz val="11"/>
        <color rgb="FF000000"/>
        <rFont val="Times New Roman"/>
        <charset val="134"/>
      </rPr>
      <t xml:space="preserve">
</t>
    </r>
    <r>
      <rPr>
        <sz val="11"/>
        <color rgb="FF000000"/>
        <rFont val="楷体"/>
        <charset val="134"/>
      </rPr>
      <t>（晚上）、山西大学疫情防控餐</t>
    </r>
    <r>
      <rPr>
        <sz val="11"/>
        <color rgb="FF000000"/>
        <rFont val="Times New Roman"/>
        <charset val="134"/>
      </rPr>
      <t xml:space="preserve">
</t>
    </r>
    <r>
      <rPr>
        <sz val="11"/>
        <color rgb="FF000000"/>
        <rFont val="楷体"/>
        <charset val="134"/>
      </rPr>
      <t>厅志愿活动（中午）</t>
    </r>
  </si>
  <si>
    <r>
      <rPr>
        <sz val="11"/>
        <color rgb="FF000000"/>
        <rFont val="楷体"/>
        <charset val="134"/>
      </rPr>
      <t>韩德威</t>
    </r>
  </si>
  <si>
    <t>20200290401004</t>
  </si>
  <si>
    <r>
      <rPr>
        <sz val="11"/>
        <color rgb="FF000000"/>
        <rFont val="楷体"/>
        <charset val="134"/>
      </rPr>
      <t>白怡达</t>
    </r>
  </si>
  <si>
    <t>20200290401001</t>
  </si>
  <si>
    <r>
      <rPr>
        <sz val="11"/>
        <color rgb="FF000000"/>
        <rFont val="楷体"/>
        <charset val="134"/>
      </rPr>
      <t>杜晓铃</t>
    </r>
  </si>
  <si>
    <t>20200140602046</t>
  </si>
  <si>
    <r>
      <rPr>
        <sz val="11"/>
        <color rgb="FF000000"/>
        <rFont val="楷体"/>
        <charset val="134"/>
      </rPr>
      <t>张雪宁</t>
    </r>
  </si>
  <si>
    <t>201902904156</t>
  </si>
  <si>
    <r>
      <rPr>
        <sz val="11"/>
        <color rgb="FF000000"/>
        <rFont val="楷体"/>
        <charset val="134"/>
      </rPr>
      <t>宁尘坤</t>
    </r>
  </si>
  <si>
    <t>201901401131</t>
  </si>
  <si>
    <r>
      <rPr>
        <sz val="11"/>
        <color rgb="FF000000"/>
        <rFont val="楷体"/>
        <charset val="134"/>
      </rPr>
      <t>素质志愿活动，山西大学疫情防控餐厅志愿活动（晚上），息冢镇抗击疫情志愿服务活动</t>
    </r>
  </si>
  <si>
    <r>
      <rPr>
        <sz val="11"/>
        <color rgb="FF000000"/>
        <rFont val="楷体"/>
        <charset val="134"/>
      </rPr>
      <t>董博洋</t>
    </r>
  </si>
  <si>
    <t>20200140602007</t>
  </si>
  <si>
    <r>
      <rPr>
        <sz val="11"/>
        <color rgb="FF000000"/>
        <rFont val="楷体"/>
        <charset val="134"/>
      </rPr>
      <t>疫情防控志愿服务（荟萃南区）</t>
    </r>
    <r>
      <rPr>
        <sz val="11"/>
        <color rgb="FF000000"/>
        <rFont val="Times New Roman"/>
        <charset val="134"/>
      </rPr>
      <t xml:space="preserve">
</t>
    </r>
    <r>
      <rPr>
        <sz val="11"/>
        <color rgb="FF000000"/>
        <rFont val="楷体"/>
        <charset val="134"/>
      </rPr>
      <t>（运城北站晚班），山西大学善</t>
    </r>
    <r>
      <rPr>
        <sz val="11"/>
        <color rgb="FF000000"/>
        <rFont val="Times New Roman"/>
        <charset val="134"/>
      </rPr>
      <t xml:space="preserve">
</t>
    </r>
    <r>
      <rPr>
        <sz val="11"/>
        <color rgb="FF000000"/>
        <rFont val="楷体"/>
        <charset val="134"/>
      </rPr>
      <t>行</t>
    </r>
    <r>
      <rPr>
        <sz val="11"/>
        <color rgb="FF000000"/>
        <rFont val="Times New Roman"/>
        <charset val="134"/>
      </rPr>
      <t>100·</t>
    </r>
    <r>
      <rPr>
        <sz val="11"/>
        <color rgb="FF000000"/>
        <rFont val="楷体"/>
        <charset val="134"/>
      </rPr>
      <t>义卖活动</t>
    </r>
  </si>
  <si>
    <r>
      <rPr>
        <sz val="11"/>
        <color rgb="FF000000"/>
        <rFont val="楷体"/>
        <charset val="134"/>
      </rPr>
      <t>张丽娜</t>
    </r>
  </si>
  <si>
    <t>201902904153</t>
  </si>
  <si>
    <r>
      <t>“</t>
    </r>
    <r>
      <rPr>
        <sz val="11"/>
        <color rgb="FF000000"/>
        <rFont val="楷体"/>
        <charset val="134"/>
      </rPr>
      <t>光盘行动</t>
    </r>
    <r>
      <rPr>
        <sz val="11"/>
        <color rgb="FF000000"/>
        <rFont val="Times New Roman"/>
        <charset val="134"/>
      </rPr>
      <t>”</t>
    </r>
    <r>
      <rPr>
        <sz val="11"/>
        <color rgb="FF000000"/>
        <rFont val="楷体"/>
        <charset val="134"/>
      </rPr>
      <t>餐厅活动、山西大学疫情防控餐厅志愿活动、山西大学坞城校区创城志愿活动</t>
    </r>
  </si>
  <si>
    <r>
      <rPr>
        <sz val="11"/>
        <color rgb="FF000000"/>
        <rFont val="楷体"/>
        <charset val="134"/>
      </rPr>
      <t>菅乐</t>
    </r>
  </si>
  <si>
    <t>201901401160</t>
  </si>
  <si>
    <r>
      <rPr>
        <sz val="11"/>
        <color rgb="FF000000"/>
        <rFont val="楷体"/>
        <charset val="134"/>
      </rPr>
      <t>防艾知识巡讲（环境与资源学院）、防艾全体志愿活动大会、山西大学档案馆整理志愿服务</t>
    </r>
  </si>
  <si>
    <r>
      <rPr>
        <sz val="11"/>
        <color rgb="FF000000"/>
        <rFont val="楷体"/>
        <charset val="134"/>
      </rPr>
      <t>李媛</t>
    </r>
  </si>
  <si>
    <t>201901402123</t>
  </si>
  <si>
    <r>
      <rPr>
        <sz val="11"/>
        <color rgb="FF000000"/>
        <rFont val="楷体"/>
        <charset val="134"/>
      </rPr>
      <t>防艾校内宣传，防艾知识巡讲，防艾全体志愿活动大会，防艾全体负责人大会，餐厅防疫志愿活动</t>
    </r>
  </si>
  <si>
    <r>
      <rPr>
        <sz val="11"/>
        <color rgb="FF000000"/>
        <rFont val="楷体"/>
        <charset val="134"/>
      </rPr>
      <t>刘思佳</t>
    </r>
  </si>
  <si>
    <t>201801404025</t>
  </si>
  <si>
    <r>
      <t xml:space="preserve">
</t>
    </r>
    <r>
      <rPr>
        <sz val="11"/>
        <color rgb="FF000000"/>
        <rFont val="楷体"/>
        <charset val="134"/>
      </rPr>
      <t>山西大学刷树志愿活动、五常市</t>
    </r>
    <r>
      <rPr>
        <sz val="11"/>
        <color rgb="FF000000"/>
        <rFont val="Times New Roman"/>
        <charset val="134"/>
      </rPr>
      <t xml:space="preserve">
</t>
    </r>
    <r>
      <rPr>
        <sz val="11"/>
        <color rgb="FF000000"/>
        <rFont val="楷体"/>
        <charset val="134"/>
      </rPr>
      <t>山河镇疫情防控志愿活动、五常</t>
    </r>
    <r>
      <rPr>
        <sz val="11"/>
        <color rgb="FF000000"/>
        <rFont val="Times New Roman"/>
        <charset val="134"/>
      </rPr>
      <t xml:space="preserve">
</t>
    </r>
    <r>
      <rPr>
        <sz val="11"/>
        <color rgb="FF000000"/>
        <rFont val="楷体"/>
        <charset val="134"/>
      </rPr>
      <t>市向阳镇疫情防控志愿活动</t>
    </r>
    <r>
      <rPr>
        <sz val="11"/>
        <color rgb="FF000000"/>
        <rFont val="Times New Roman"/>
        <charset val="134"/>
      </rPr>
      <t xml:space="preserve">
</t>
    </r>
  </si>
  <si>
    <r>
      <rPr>
        <sz val="11"/>
        <color rgb="FF000000"/>
        <rFont val="楷体"/>
        <charset val="134"/>
      </rPr>
      <t>张小欧</t>
    </r>
  </si>
  <si>
    <t>201902904155</t>
  </si>
  <si>
    <r>
      <t>“</t>
    </r>
    <r>
      <rPr>
        <sz val="11"/>
        <color rgb="FF000000"/>
        <rFont val="楷体"/>
        <charset val="134"/>
      </rPr>
      <t>光盘行动</t>
    </r>
    <r>
      <rPr>
        <sz val="11"/>
        <color rgb="FF000000"/>
        <rFont val="Times New Roman"/>
        <charset val="134"/>
      </rPr>
      <t>”</t>
    </r>
    <r>
      <rPr>
        <sz val="11"/>
        <color rgb="FF000000"/>
        <rFont val="楷体"/>
        <charset val="134"/>
      </rPr>
      <t>餐厅活动、山西大学疫情防控餐厅志愿活动、防艾知识巡讲、防艾全体志愿活动大会</t>
    </r>
  </si>
  <si>
    <r>
      <rPr>
        <sz val="11"/>
        <color rgb="FF000000"/>
        <rFont val="楷体"/>
        <charset val="134"/>
      </rPr>
      <t>刘力嘉</t>
    </r>
  </si>
  <si>
    <t>20200140602040</t>
  </si>
  <si>
    <r>
      <rPr>
        <sz val="11"/>
        <color rgb="FF000000"/>
        <rFont val="楷体"/>
        <charset val="134"/>
      </rPr>
      <t>山西大学疫情防控餐厅志愿活动（中午）、山西大学善行</t>
    </r>
    <r>
      <rPr>
        <sz val="11"/>
        <color rgb="FF000000"/>
        <rFont val="Times New Roman"/>
        <charset val="134"/>
      </rPr>
      <t>100</t>
    </r>
    <r>
      <rPr>
        <sz val="11"/>
        <color rgb="FF000000"/>
        <rFont val="楷体"/>
        <charset val="134"/>
      </rPr>
      <t>义卖活动、山西大学善行</t>
    </r>
    <r>
      <rPr>
        <sz val="11"/>
        <color rgb="FF000000"/>
        <rFont val="Times New Roman"/>
        <charset val="134"/>
      </rPr>
      <t>100</t>
    </r>
    <r>
      <rPr>
        <sz val="11"/>
        <color rgb="FF000000"/>
        <rFont val="楷体"/>
        <charset val="134"/>
      </rPr>
      <t>街头劝募</t>
    </r>
  </si>
  <si>
    <r>
      <rPr>
        <sz val="11"/>
        <color rgb="FF000000"/>
        <rFont val="楷体"/>
        <charset val="134"/>
      </rPr>
      <t>林珂鹏</t>
    </r>
  </si>
  <si>
    <t>201802904013</t>
  </si>
  <si>
    <r>
      <rPr>
        <sz val="11"/>
        <color rgb="FF000000"/>
        <rFont val="楷体"/>
        <charset val="134"/>
      </rPr>
      <t>山西大学</t>
    </r>
    <r>
      <rPr>
        <sz val="11"/>
        <color rgb="FF000000"/>
        <rFont val="Times New Roman"/>
        <charset val="134"/>
      </rPr>
      <t>2019</t>
    </r>
    <r>
      <rPr>
        <sz val="11"/>
        <color rgb="FF000000"/>
        <rFont val="楷体"/>
        <charset val="134"/>
      </rPr>
      <t>年教师节表彰大会，二青会志愿活动培训，山大社区为军退人员悬挂光荣牌并陪伴老人</t>
    </r>
  </si>
  <si>
    <r>
      <rPr>
        <sz val="11"/>
        <color rgb="FF000000"/>
        <rFont val="楷体"/>
        <charset val="134"/>
      </rPr>
      <t>兰凤英</t>
    </r>
  </si>
  <si>
    <t>20200140602048</t>
  </si>
  <si>
    <r>
      <t>“</t>
    </r>
    <r>
      <rPr>
        <sz val="11"/>
        <color rgb="FF000000"/>
        <rFont val="楷体"/>
        <charset val="134"/>
      </rPr>
      <t>光盘行动</t>
    </r>
    <r>
      <rPr>
        <sz val="11"/>
        <color rgb="FF000000"/>
        <rFont val="Times New Roman"/>
        <charset val="134"/>
      </rPr>
      <t>”</t>
    </r>
    <r>
      <rPr>
        <sz val="11"/>
        <color rgb="FF000000"/>
        <rFont val="楷体"/>
        <charset val="134"/>
      </rPr>
      <t>餐厅活动、山西大学</t>
    </r>
    <r>
      <rPr>
        <sz val="11"/>
        <color rgb="FF000000"/>
        <rFont val="Times New Roman"/>
        <charset val="134"/>
      </rPr>
      <t xml:space="preserve">
</t>
    </r>
    <r>
      <rPr>
        <sz val="11"/>
        <color rgb="FF000000"/>
        <rFont val="楷体"/>
        <charset val="134"/>
      </rPr>
      <t>疫情防控餐厅志愿活动（晚上）、山西大学疫情防控餐厅志愿活动中午）</t>
    </r>
  </si>
  <si>
    <r>
      <rPr>
        <sz val="11"/>
        <color rgb="FF000000"/>
        <rFont val="楷体"/>
        <charset val="134"/>
      </rPr>
      <t>李雨含</t>
    </r>
  </si>
  <si>
    <t>20200290401009</t>
  </si>
  <si>
    <r>
      <t>“</t>
    </r>
    <r>
      <rPr>
        <sz val="11"/>
        <color rgb="FF000000"/>
        <rFont val="楷体"/>
        <charset val="134"/>
      </rPr>
      <t>光盘行动</t>
    </r>
    <r>
      <rPr>
        <sz val="11"/>
        <color rgb="FF000000"/>
        <rFont val="Times New Roman"/>
        <charset val="134"/>
      </rPr>
      <t>”</t>
    </r>
    <r>
      <rPr>
        <sz val="11"/>
        <color rgb="FF000000"/>
        <rFont val="楷体"/>
        <charset val="134"/>
      </rPr>
      <t>餐厅活动、山西大学</t>
    </r>
    <r>
      <rPr>
        <sz val="11"/>
        <color rgb="FF000000"/>
        <rFont val="Times New Roman"/>
        <charset val="134"/>
      </rPr>
      <t xml:space="preserve">
</t>
    </r>
    <r>
      <rPr>
        <sz val="11"/>
        <color rgb="FF000000"/>
        <rFont val="楷体"/>
        <charset val="134"/>
      </rPr>
      <t>疫情防控餐厅志愿活动（晚上）、山西大学疫情防控餐厅志愿动</t>
    </r>
    <r>
      <rPr>
        <sz val="11"/>
        <color rgb="FF000000"/>
        <rFont val="Times New Roman"/>
        <charset val="134"/>
      </rPr>
      <t xml:space="preserve">
</t>
    </r>
    <r>
      <rPr>
        <sz val="11"/>
        <color rgb="FF000000"/>
        <rFont val="楷体"/>
        <charset val="134"/>
      </rPr>
      <t>（中午）</t>
    </r>
  </si>
  <si>
    <r>
      <rPr>
        <sz val="11"/>
        <color rgb="FF000000"/>
        <rFont val="楷体"/>
        <charset val="134"/>
      </rPr>
      <t>李佳蔓</t>
    </r>
  </si>
  <si>
    <t>20200290401008</t>
  </si>
  <si>
    <r>
      <t>“</t>
    </r>
    <r>
      <rPr>
        <sz val="11"/>
        <color rgb="FF000000"/>
        <rFont val="楷体"/>
        <charset val="134"/>
      </rPr>
      <t>光盘行动</t>
    </r>
    <r>
      <rPr>
        <sz val="11"/>
        <color rgb="FF000000"/>
        <rFont val="Times New Roman"/>
        <charset val="134"/>
      </rPr>
      <t>”</t>
    </r>
    <r>
      <rPr>
        <sz val="11"/>
        <color rgb="FF000000"/>
        <rFont val="楷体"/>
        <charset val="134"/>
      </rPr>
      <t>餐厅活动、山西大学</t>
    </r>
    <r>
      <rPr>
        <sz val="11"/>
        <color rgb="FF000000"/>
        <rFont val="Times New Roman"/>
        <charset val="134"/>
      </rPr>
      <t xml:space="preserve">
</t>
    </r>
    <r>
      <rPr>
        <sz val="11"/>
        <color rgb="FF000000"/>
        <rFont val="楷体"/>
        <charset val="134"/>
      </rPr>
      <t>疫情防控餐厅志愿活动（晚上、</t>
    </r>
    <r>
      <rPr>
        <sz val="11"/>
        <color rgb="FF000000"/>
        <rFont val="Times New Roman"/>
        <charset val="134"/>
      </rPr>
      <t xml:space="preserve">
</t>
    </r>
    <r>
      <rPr>
        <sz val="11"/>
        <color rgb="FF000000"/>
        <rFont val="楷体"/>
        <charset val="134"/>
      </rPr>
      <t>山西大学疫情防控餐厅志愿活动（中午）</t>
    </r>
  </si>
  <si>
    <r>
      <rPr>
        <sz val="11"/>
        <color rgb="FF000000"/>
        <rFont val="楷体"/>
        <charset val="134"/>
      </rPr>
      <t>范博媛</t>
    </r>
  </si>
  <si>
    <t>20200290401002</t>
  </si>
  <si>
    <r>
      <t>“</t>
    </r>
    <r>
      <rPr>
        <sz val="11"/>
        <color rgb="FF000000"/>
        <rFont val="楷体"/>
        <charset val="134"/>
      </rPr>
      <t>光盘行动</t>
    </r>
    <r>
      <rPr>
        <sz val="11"/>
        <color rgb="FF000000"/>
        <rFont val="Times New Roman"/>
        <charset val="134"/>
      </rPr>
      <t>”</t>
    </r>
    <r>
      <rPr>
        <sz val="11"/>
        <color rgb="FF000000"/>
        <rFont val="楷体"/>
        <charset val="134"/>
      </rPr>
      <t>餐厅活动、山西大学</t>
    </r>
    <r>
      <rPr>
        <sz val="11"/>
        <color rgb="FF000000"/>
        <rFont val="Times New Roman"/>
        <charset val="134"/>
      </rPr>
      <t xml:space="preserve">
</t>
    </r>
    <r>
      <rPr>
        <sz val="11"/>
        <color rgb="FF000000"/>
        <rFont val="楷体"/>
        <charset val="134"/>
      </rPr>
      <t>疫情防控餐厅志愿活动（晚上、</t>
    </r>
    <r>
      <rPr>
        <sz val="11"/>
        <color rgb="FF000000"/>
        <rFont val="Times New Roman"/>
        <charset val="134"/>
      </rPr>
      <t xml:space="preserve">
</t>
    </r>
    <r>
      <rPr>
        <sz val="11"/>
        <color rgb="FF000000"/>
        <rFont val="楷体"/>
        <charset val="134"/>
      </rPr>
      <t>山西大学疫情防控餐厅志愿活动</t>
    </r>
    <r>
      <rPr>
        <sz val="11"/>
        <color rgb="FF000000"/>
        <rFont val="Times New Roman"/>
        <charset val="134"/>
      </rPr>
      <t xml:space="preserve">
</t>
    </r>
    <r>
      <rPr>
        <sz val="11"/>
        <color rgb="FF000000"/>
        <rFont val="楷体"/>
        <charset val="134"/>
      </rPr>
      <t>（中午）</t>
    </r>
  </si>
  <si>
    <r>
      <rPr>
        <sz val="11"/>
        <color rgb="FF000000"/>
        <rFont val="楷体"/>
        <charset val="134"/>
      </rPr>
      <t>明籽汐</t>
    </r>
  </si>
  <si>
    <t>201901403126</t>
  </si>
  <si>
    <r>
      <rPr>
        <sz val="11"/>
        <color rgb="FF000000"/>
        <rFont val="楷体"/>
        <charset val="134"/>
      </rPr>
      <t>山西省图书馆文化志愿活动迎三</t>
    </r>
    <r>
      <rPr>
        <sz val="11"/>
        <color rgb="FF000000"/>
        <rFont val="Times New Roman"/>
        <charset val="134"/>
      </rPr>
      <t xml:space="preserve">
</t>
    </r>
    <r>
      <rPr>
        <sz val="11"/>
        <color rgb="FF000000"/>
        <rFont val="楷体"/>
        <charset val="134"/>
      </rPr>
      <t>十个国际志愿活动日、山西省书</t>
    </r>
    <r>
      <rPr>
        <sz val="11"/>
        <color rgb="FF000000"/>
        <rFont val="Times New Roman"/>
        <charset val="134"/>
      </rPr>
      <t xml:space="preserve">
</t>
    </r>
    <r>
      <rPr>
        <sz val="11"/>
        <color rgb="FF000000"/>
        <rFont val="楷体"/>
        <charset val="134"/>
      </rPr>
      <t>馆文化志愿活动讲述建国故事光</t>
    </r>
    <r>
      <rPr>
        <sz val="11"/>
        <color rgb="FF000000"/>
        <rFont val="Times New Roman"/>
        <charset val="134"/>
      </rPr>
      <t xml:space="preserve">
</t>
    </r>
    <r>
      <rPr>
        <sz val="11"/>
        <color rgb="FF000000"/>
        <rFont val="楷体"/>
        <charset val="134"/>
      </rPr>
      <t>盘行动餐厅活动</t>
    </r>
  </si>
  <si>
    <r>
      <rPr>
        <sz val="11"/>
        <color rgb="FF000000"/>
        <rFont val="楷体"/>
        <charset val="134"/>
      </rPr>
      <t>郝佳乐</t>
    </r>
  </si>
  <si>
    <t>20200140201015</t>
  </si>
  <si>
    <r>
      <t>“</t>
    </r>
    <r>
      <rPr>
        <sz val="11"/>
        <color rgb="FF000000"/>
        <rFont val="楷体"/>
        <charset val="134"/>
      </rPr>
      <t>光盘行动</t>
    </r>
    <r>
      <rPr>
        <sz val="11"/>
        <color rgb="FF000000"/>
        <rFont val="Times New Roman"/>
        <charset val="134"/>
      </rPr>
      <t>”</t>
    </r>
    <r>
      <rPr>
        <sz val="11"/>
        <color rgb="FF000000"/>
        <rFont val="楷体"/>
        <charset val="134"/>
      </rPr>
      <t>餐厅活动（清真餐厅）、山西大学疫情防控餐厅志愿活动（晚上）、山西大学疫情防控餐厅志愿活动（中午）</t>
    </r>
  </si>
  <si>
    <r>
      <rPr>
        <sz val="11"/>
        <color rgb="FF000000"/>
        <rFont val="楷体"/>
        <charset val="134"/>
      </rPr>
      <t>冯磊</t>
    </r>
  </si>
  <si>
    <t>201801403012</t>
  </si>
  <si>
    <r>
      <rPr>
        <sz val="11"/>
        <color rgb="FF000000"/>
        <rFont val="楷体"/>
        <charset val="134"/>
      </rPr>
      <t>美化校园你我同行志愿活动、二青会开幕式导演组排练志愿活动、山西大学</t>
    </r>
    <r>
      <rPr>
        <sz val="11"/>
        <color rgb="FF000000"/>
        <rFont val="Times New Roman"/>
        <charset val="134"/>
      </rPr>
      <t>“</t>
    </r>
    <r>
      <rPr>
        <sz val="11"/>
        <color rgb="FF000000"/>
        <rFont val="楷体"/>
        <charset val="134"/>
      </rPr>
      <t>二青会</t>
    </r>
    <r>
      <rPr>
        <sz val="11"/>
        <color rgb="FF000000"/>
        <rFont val="Times New Roman"/>
        <charset val="134"/>
      </rPr>
      <t>”</t>
    </r>
    <r>
      <rPr>
        <sz val="11"/>
        <color rgb="FF000000"/>
        <rFont val="楷体"/>
        <charset val="134"/>
      </rPr>
      <t>志愿活动出征仪式、二青会志愿活动培训</t>
    </r>
  </si>
  <si>
    <r>
      <rPr>
        <sz val="11"/>
        <color rgb="FF000000"/>
        <rFont val="楷体"/>
        <charset val="134"/>
      </rPr>
      <t>唐瑞霞</t>
    </r>
  </si>
  <si>
    <t>201901403134</t>
  </si>
  <si>
    <r>
      <t>“</t>
    </r>
    <r>
      <rPr>
        <sz val="11"/>
        <color rgb="FF000000"/>
        <rFont val="楷体"/>
        <charset val="134"/>
      </rPr>
      <t>服务社会，展我青年力量</t>
    </r>
    <r>
      <rPr>
        <sz val="11"/>
        <color rgb="FF000000"/>
        <rFont val="Times New Roman"/>
        <charset val="134"/>
      </rPr>
      <t>”</t>
    </r>
    <r>
      <rPr>
        <sz val="11"/>
        <color rgb="FF000000"/>
        <rFont val="楷体"/>
        <charset val="134"/>
      </rPr>
      <t>山西省图书馆文化志愿活动讲述建国故事，山西省图书馆文化志愿活动迎第三十四个国际志愿活动日</t>
    </r>
  </si>
  <si>
    <r>
      <rPr>
        <sz val="11"/>
        <color rgb="FF000000"/>
        <rFont val="楷体"/>
        <charset val="134"/>
      </rPr>
      <t>王一涵</t>
    </r>
  </si>
  <si>
    <t>201801403045</t>
  </si>
  <si>
    <r>
      <rPr>
        <sz val="11"/>
        <color rgb="FF000000"/>
        <rFont val="楷体"/>
        <charset val="134"/>
      </rPr>
      <t>社区图书整理、借阅登记；</t>
    </r>
    <r>
      <rPr>
        <sz val="11"/>
        <color rgb="FF000000"/>
        <rFont val="Times New Roman"/>
        <charset val="134"/>
      </rPr>
      <t>2021</t>
    </r>
    <r>
      <rPr>
        <sz val="11"/>
        <color rgb="FF000000"/>
        <rFont val="楷体"/>
        <charset val="134"/>
      </rPr>
      <t>年疫情防控、排查；</t>
    </r>
    <r>
      <rPr>
        <sz val="11"/>
        <color rgb="FF000000"/>
        <rFont val="Times New Roman"/>
        <charset val="134"/>
      </rPr>
      <t>2020</t>
    </r>
    <r>
      <rPr>
        <sz val="11"/>
        <color rgb="FF000000"/>
        <rFont val="楷体"/>
        <charset val="134"/>
      </rPr>
      <t>年疫情防控；消防知识宣传、文明祭祀；清理环境卫生、小广告</t>
    </r>
  </si>
  <si>
    <r>
      <rPr>
        <sz val="11"/>
        <color rgb="FF000000"/>
        <rFont val="楷体"/>
        <charset val="134"/>
      </rPr>
      <t>张佳扬</t>
    </r>
  </si>
  <si>
    <t>20200140602017</t>
  </si>
  <si>
    <r>
      <rPr>
        <sz val="11"/>
        <color rgb="FF000000"/>
        <rFont val="楷体"/>
        <charset val="134"/>
      </rPr>
      <t>疫情防控，清理卫生，安全宣传、远阳计划</t>
    </r>
    <r>
      <rPr>
        <sz val="11"/>
        <color rgb="FF000000"/>
        <rFont val="Times New Roman"/>
        <charset val="134"/>
      </rPr>
      <t>——</t>
    </r>
    <r>
      <rPr>
        <sz val="11"/>
        <color rgb="FF000000"/>
        <rFont val="楷体"/>
        <charset val="134"/>
      </rPr>
      <t>文化青年星</t>
    </r>
    <r>
      <rPr>
        <sz val="11"/>
        <color rgb="FF000000"/>
        <rFont val="Times New Roman"/>
        <charset val="134"/>
      </rPr>
      <t xml:space="preserve">
</t>
    </r>
    <r>
      <rPr>
        <sz val="11"/>
        <color rgb="FF000000"/>
        <rFont val="楷体"/>
        <charset val="134"/>
      </rPr>
      <t>推官</t>
    </r>
    <r>
      <rPr>
        <sz val="11"/>
        <color rgb="FF000000"/>
        <rFont val="Times New Roman"/>
        <charset val="134"/>
      </rPr>
      <t>(</t>
    </r>
    <r>
      <rPr>
        <sz val="11"/>
        <color rgb="FF000000"/>
        <rFont val="楷体"/>
        <charset val="134"/>
      </rPr>
      <t>文化地理历史知识公益科</t>
    </r>
    <r>
      <rPr>
        <sz val="11"/>
        <color rgb="FF000000"/>
        <rFont val="Times New Roman"/>
        <charset val="134"/>
      </rPr>
      <t xml:space="preserve">
</t>
    </r>
    <r>
      <rPr>
        <sz val="11"/>
        <color rgb="FF000000"/>
        <rFont val="楷体"/>
        <charset val="134"/>
      </rPr>
      <t>普</t>
    </r>
    <r>
      <rPr>
        <sz val="11"/>
        <color rgb="FF000000"/>
        <rFont val="Times New Roman"/>
        <charset val="134"/>
      </rPr>
      <t>/</t>
    </r>
    <r>
      <rPr>
        <sz val="11"/>
        <color rgb="FF000000"/>
        <rFont val="楷体"/>
        <charset val="134"/>
      </rPr>
      <t>乡村振兴公益助农</t>
    </r>
    <r>
      <rPr>
        <sz val="11"/>
        <color rgb="FF000000"/>
        <rFont val="Times New Roman"/>
        <charset val="134"/>
      </rPr>
      <t>)</t>
    </r>
    <r>
      <rPr>
        <sz val="11"/>
        <color rgb="FF000000"/>
        <rFont val="楷体"/>
        <charset val="134"/>
      </rPr>
      <t>活动</t>
    </r>
    <r>
      <rPr>
        <sz val="11"/>
        <color rgb="FF000000"/>
        <rFont val="Times New Roman"/>
        <charset val="134"/>
      </rPr>
      <t>(</t>
    </r>
    <r>
      <rPr>
        <sz val="11"/>
        <color rgb="FF000000"/>
        <rFont val="楷体"/>
        <charset val="134"/>
      </rPr>
      <t>北京）</t>
    </r>
  </si>
  <si>
    <r>
      <rPr>
        <sz val="11"/>
        <color rgb="FF000000"/>
        <rFont val="楷体"/>
        <charset val="134"/>
      </rPr>
      <t>马丹妮</t>
    </r>
  </si>
  <si>
    <t>201801404027</t>
  </si>
  <si>
    <r>
      <t>山西大学刷树志愿活动，志愿看山西</t>
    </r>
    <r>
      <rPr>
        <sz val="11"/>
        <color rgb="FF000000"/>
        <rFont val="Times New Roman"/>
        <charset val="134"/>
      </rPr>
      <t>——</t>
    </r>
    <r>
      <rPr>
        <sz val="11"/>
        <color rgb="FF000000"/>
        <rFont val="楷体"/>
        <charset val="134"/>
      </rPr>
      <t>志愿活动讲述山西文旅，</t>
    </r>
    <r>
      <rPr>
        <sz val="11"/>
        <color rgb="FF000000"/>
        <rFont val="Times New Roman"/>
        <charset val="134"/>
      </rPr>
      <t>“</t>
    </r>
    <r>
      <rPr>
        <sz val="11"/>
        <color rgb="FF000000"/>
        <rFont val="楷体"/>
        <charset val="134"/>
      </rPr>
      <t>感恩服务，情满六月</t>
    </r>
    <r>
      <rPr>
        <sz val="11"/>
        <color rgb="FF000000"/>
        <rFont val="Times New Roman"/>
        <charset val="134"/>
      </rPr>
      <t>”</t>
    </r>
    <r>
      <rPr>
        <sz val="11"/>
        <color rgb="FF000000"/>
        <rFont val="楷体"/>
        <charset val="134"/>
      </rPr>
      <t>山西省图书馆文化志愿活动讲述文旅山西</t>
    </r>
  </si>
  <si>
    <r>
      <rPr>
        <sz val="11"/>
        <color rgb="FF000000"/>
        <rFont val="楷体"/>
        <charset val="134"/>
      </rPr>
      <t>荆鉴茜</t>
    </r>
  </si>
  <si>
    <t>201801403019</t>
  </si>
  <si>
    <r>
      <rPr>
        <sz val="11"/>
        <color rgb="FF000000"/>
        <rFont val="楷体"/>
        <charset val="134"/>
      </rPr>
      <t>山西大学刷树志愿活动；抗击疫情，青春助力志愿服务活动；中医院核酸检测及乘车引导志愿服务活动；临猗县疫情防控阻击战志愿服务活动</t>
    </r>
  </si>
  <si>
    <t>20200140602003</t>
  </si>
  <si>
    <r>
      <t>“</t>
    </r>
    <r>
      <rPr>
        <sz val="11"/>
        <color rgb="FF000000"/>
        <rFont val="楷体"/>
        <charset val="134"/>
      </rPr>
      <t>光盘行动</t>
    </r>
    <r>
      <rPr>
        <sz val="11"/>
        <color rgb="FF000000"/>
        <rFont val="Times New Roman"/>
        <charset val="134"/>
      </rPr>
      <t>”</t>
    </r>
    <r>
      <rPr>
        <sz val="11"/>
        <color rgb="FF000000"/>
        <rFont val="楷体"/>
        <charset val="134"/>
      </rPr>
      <t>餐厅活动、山西大学</t>
    </r>
    <r>
      <rPr>
        <sz val="11"/>
        <color rgb="FF000000"/>
        <rFont val="Times New Roman"/>
        <charset val="134"/>
      </rPr>
      <t xml:space="preserve">
</t>
    </r>
    <r>
      <rPr>
        <sz val="11"/>
        <color rgb="FF000000"/>
        <rFont val="楷体"/>
        <charset val="134"/>
      </rPr>
      <t>疫情防控餐厅志愿活动（晚上、</t>
    </r>
    <r>
      <rPr>
        <sz val="11"/>
        <color rgb="FF000000"/>
        <rFont val="Times New Roman"/>
        <charset val="134"/>
      </rPr>
      <t xml:space="preserve">
</t>
    </r>
    <r>
      <rPr>
        <sz val="11"/>
        <color rgb="FF000000"/>
        <rFont val="楷体"/>
        <charset val="134"/>
      </rPr>
      <t>山西大学疫情防控餐厅志愿活动</t>
    </r>
    <r>
      <rPr>
        <sz val="11"/>
        <color rgb="FF000000"/>
        <rFont val="Times New Roman"/>
        <charset val="134"/>
      </rPr>
      <t xml:space="preserve">
</t>
    </r>
    <r>
      <rPr>
        <sz val="11"/>
        <color rgb="FF000000"/>
        <rFont val="楷体"/>
        <charset val="134"/>
      </rPr>
      <t>（中午）山西大学善行</t>
    </r>
    <r>
      <rPr>
        <sz val="11"/>
        <color rgb="FF000000"/>
        <rFont val="Times New Roman"/>
        <charset val="134"/>
      </rPr>
      <t>100.</t>
    </r>
    <r>
      <rPr>
        <sz val="11"/>
        <color rgb="FF000000"/>
        <rFont val="楷体"/>
        <charset val="134"/>
      </rPr>
      <t>义卖</t>
    </r>
    <r>
      <rPr>
        <sz val="11"/>
        <color rgb="FF000000"/>
        <rFont val="Times New Roman"/>
        <charset val="134"/>
      </rPr>
      <t xml:space="preserve">
</t>
    </r>
    <r>
      <rPr>
        <sz val="11"/>
        <color rgb="FF000000"/>
        <rFont val="楷体"/>
        <charset val="134"/>
      </rPr>
      <t>活动</t>
    </r>
  </si>
  <si>
    <r>
      <rPr>
        <sz val="11"/>
        <color rgb="FF000000"/>
        <rFont val="楷体"/>
        <charset val="134"/>
      </rPr>
      <t>安莉莎</t>
    </r>
  </si>
  <si>
    <t>201801401002</t>
  </si>
  <si>
    <r>
      <rPr>
        <sz val="11"/>
        <color rgb="FF000000"/>
        <rFont val="楷体"/>
        <charset val="134"/>
      </rPr>
      <t>二青会志愿活动培训、二青会开</t>
    </r>
    <r>
      <rPr>
        <sz val="11"/>
        <color rgb="FF000000"/>
        <rFont val="Times New Roman"/>
        <charset val="134"/>
      </rPr>
      <t xml:space="preserve">
</t>
    </r>
    <r>
      <rPr>
        <sz val="11"/>
        <color rgb="FF000000"/>
        <rFont val="楷体"/>
        <charset val="134"/>
      </rPr>
      <t>幕式导演组排练志愿服务、青运村志愿活动服务项目（包括演练和开村后）上午、山西大学</t>
    </r>
    <r>
      <rPr>
        <sz val="11"/>
        <color rgb="FF000000"/>
        <rFont val="Times New Roman"/>
        <charset val="134"/>
      </rPr>
      <t>“</t>
    </r>
    <r>
      <rPr>
        <sz val="11"/>
        <color rgb="FF000000"/>
        <rFont val="楷体"/>
        <charset val="134"/>
      </rPr>
      <t>二会</t>
    </r>
    <r>
      <rPr>
        <sz val="11"/>
        <color rgb="FF000000"/>
        <rFont val="Times New Roman"/>
        <charset val="134"/>
      </rPr>
      <t>”</t>
    </r>
    <r>
      <rPr>
        <sz val="11"/>
        <color rgb="FF000000"/>
        <rFont val="楷体"/>
        <charset val="134"/>
      </rPr>
      <t>志愿活动出征仪式</t>
    </r>
  </si>
  <si>
    <r>
      <rPr>
        <sz val="11"/>
        <color rgb="FF000000"/>
        <rFont val="楷体"/>
        <charset val="134"/>
      </rPr>
      <t>郭雨倩</t>
    </r>
  </si>
  <si>
    <t>20200140602008</t>
  </si>
  <si>
    <r>
      <t>“</t>
    </r>
    <r>
      <rPr>
        <sz val="11"/>
        <color rgb="FF000000"/>
        <rFont val="楷体"/>
        <charset val="134"/>
      </rPr>
      <t>光盘行动</t>
    </r>
    <r>
      <rPr>
        <sz val="11"/>
        <color rgb="FF000000"/>
        <rFont val="Times New Roman"/>
        <charset val="134"/>
      </rPr>
      <t>”</t>
    </r>
    <r>
      <rPr>
        <sz val="11"/>
        <color rgb="FF000000"/>
        <rFont val="楷体"/>
        <charset val="134"/>
      </rPr>
      <t>餐厅活动、山西大学</t>
    </r>
    <r>
      <rPr>
        <sz val="11"/>
        <color rgb="FF000000"/>
        <rFont val="Times New Roman"/>
        <charset val="134"/>
      </rPr>
      <t xml:space="preserve">
</t>
    </r>
    <r>
      <rPr>
        <sz val="11"/>
        <color rgb="FF000000"/>
        <rFont val="楷体"/>
        <charset val="134"/>
      </rPr>
      <t>疫情防控餐厅志愿活动（晚上、</t>
    </r>
    <r>
      <rPr>
        <sz val="11"/>
        <color rgb="FF000000"/>
        <rFont val="Times New Roman"/>
        <charset val="134"/>
      </rPr>
      <t xml:space="preserve">
</t>
    </r>
    <r>
      <rPr>
        <sz val="11"/>
        <color rgb="FF000000"/>
        <rFont val="楷体"/>
        <charset val="134"/>
      </rPr>
      <t>山西大学疫情防控餐厅志愿活动</t>
    </r>
    <r>
      <rPr>
        <sz val="11"/>
        <color rgb="FF000000"/>
        <rFont val="Times New Roman"/>
        <charset val="134"/>
      </rPr>
      <t xml:space="preserve">
</t>
    </r>
    <r>
      <rPr>
        <sz val="11"/>
        <color rgb="FF000000"/>
        <rFont val="楷体"/>
        <charset val="134"/>
      </rPr>
      <t>（中午）、山西大学善行</t>
    </r>
    <r>
      <rPr>
        <sz val="11"/>
        <color rgb="FF000000"/>
        <rFont val="Times New Roman"/>
        <charset val="134"/>
      </rPr>
      <t>100.</t>
    </r>
    <r>
      <rPr>
        <sz val="11"/>
        <color rgb="FF000000"/>
        <rFont val="楷体"/>
        <charset val="134"/>
      </rPr>
      <t>义卖活动</t>
    </r>
  </si>
  <si>
    <r>
      <rPr>
        <sz val="11"/>
        <color rgb="FF000000"/>
        <rFont val="楷体"/>
        <charset val="134"/>
      </rPr>
      <t>廖龙润</t>
    </r>
  </si>
  <si>
    <t>20200140201006</t>
  </si>
  <si>
    <r>
      <t xml:space="preserve">
“</t>
    </r>
    <r>
      <rPr>
        <sz val="11"/>
        <color rgb="FF000000"/>
        <rFont val="楷体"/>
        <charset val="134"/>
      </rPr>
      <t>光盘行动</t>
    </r>
    <r>
      <rPr>
        <sz val="11"/>
        <color rgb="FF000000"/>
        <rFont val="Times New Roman"/>
        <charset val="134"/>
      </rPr>
      <t>”</t>
    </r>
    <r>
      <rPr>
        <sz val="11"/>
        <color rgb="FF000000"/>
        <rFont val="楷体"/>
        <charset val="134"/>
      </rPr>
      <t>餐厅活动、山西大学</t>
    </r>
    <r>
      <rPr>
        <sz val="11"/>
        <color rgb="FF000000"/>
        <rFont val="Times New Roman"/>
        <charset val="134"/>
      </rPr>
      <t xml:space="preserve">
</t>
    </r>
    <r>
      <rPr>
        <sz val="11"/>
        <color rgb="FF000000"/>
        <rFont val="楷体"/>
        <charset val="134"/>
      </rPr>
      <t>疫情防控餐厅志愿活动（晚上、</t>
    </r>
    <r>
      <rPr>
        <sz val="11"/>
        <color rgb="FF000000"/>
        <rFont val="Times New Roman"/>
        <charset val="134"/>
      </rPr>
      <t xml:space="preserve">
</t>
    </r>
    <r>
      <rPr>
        <sz val="11"/>
        <color rgb="FF000000"/>
        <rFont val="楷体"/>
        <charset val="134"/>
      </rPr>
      <t>山西大学疫情防控餐厅志愿活动</t>
    </r>
    <r>
      <rPr>
        <sz val="11"/>
        <color rgb="FF000000"/>
        <rFont val="Times New Roman"/>
        <charset val="134"/>
      </rPr>
      <t xml:space="preserve">
</t>
    </r>
    <r>
      <rPr>
        <sz val="11"/>
        <color rgb="FF000000"/>
        <rFont val="楷体"/>
        <charset val="134"/>
      </rPr>
      <t>（中午）防艾志愿活动大会、光盘行动餐厅志愿活动活动</t>
    </r>
    <r>
      <rPr>
        <sz val="11"/>
        <color rgb="FF000000"/>
        <rFont val="Times New Roman"/>
        <charset val="134"/>
      </rPr>
      <t xml:space="preserve">
</t>
    </r>
  </si>
  <si>
    <r>
      <rPr>
        <sz val="11"/>
        <color rgb="FF000000"/>
        <rFont val="楷体"/>
        <charset val="134"/>
      </rPr>
      <t>闫冠玉</t>
    </r>
  </si>
  <si>
    <t>201801403049</t>
  </si>
  <si>
    <r>
      <t xml:space="preserve">
</t>
    </r>
    <r>
      <rPr>
        <sz val="11"/>
        <color rgb="FF000000"/>
        <rFont val="楷体"/>
        <charset val="134"/>
      </rPr>
      <t>山西大学刷树志愿活动，山西大学疫情防控餐厅志愿活动（晚上），</t>
    </r>
    <r>
      <rPr>
        <sz val="11"/>
        <color rgb="FF000000"/>
        <rFont val="Times New Roman"/>
        <charset val="134"/>
      </rPr>
      <t>“</t>
    </r>
    <r>
      <rPr>
        <sz val="11"/>
        <color rgb="FF000000"/>
        <rFont val="楷体"/>
        <charset val="134"/>
      </rPr>
      <t>走进新时代，站在新起点</t>
    </r>
    <r>
      <rPr>
        <sz val="11"/>
        <color rgb="FF000000"/>
        <rFont val="Times New Roman"/>
        <charset val="134"/>
      </rPr>
      <t>”</t>
    </r>
    <r>
      <rPr>
        <sz val="11"/>
        <color rgb="FF000000"/>
        <rFont val="楷体"/>
        <charset val="134"/>
      </rPr>
      <t>山西省图书馆文化志愿活动纪念建国七十周年，疫情防控志愿动</t>
    </r>
    <r>
      <rPr>
        <sz val="11"/>
        <color rgb="FF000000"/>
        <rFont val="Times New Roman"/>
        <charset val="134"/>
      </rPr>
      <t xml:space="preserve">
</t>
    </r>
  </si>
  <si>
    <r>
      <rPr>
        <sz val="11"/>
        <color rgb="FF000000"/>
        <rFont val="楷体"/>
        <charset val="134"/>
      </rPr>
      <t>陈璟珂</t>
    </r>
  </si>
  <si>
    <t>201801402002</t>
  </si>
  <si>
    <r>
      <t>山西大学善行</t>
    </r>
    <r>
      <rPr>
        <sz val="11"/>
        <color rgb="FF000000"/>
        <rFont val="Times New Roman"/>
        <charset val="134"/>
      </rPr>
      <t>100</t>
    </r>
    <r>
      <rPr>
        <sz val="11"/>
        <color rgb="FF000000"/>
        <rFont val="楷体"/>
        <charset val="134"/>
      </rPr>
      <t>义卖活动、共</t>
    </r>
    <r>
      <rPr>
        <sz val="11"/>
        <color rgb="FF000000"/>
        <rFont val="Times New Roman"/>
        <charset val="134"/>
      </rPr>
      <t xml:space="preserve">
</t>
    </r>
    <r>
      <rPr>
        <sz val="11"/>
        <color rgb="FF000000"/>
        <rFont val="楷体"/>
        <charset val="134"/>
      </rPr>
      <t>青团天门市委</t>
    </r>
    <r>
      <rPr>
        <sz val="11"/>
        <color rgb="FF000000"/>
        <rFont val="Times New Roman"/>
        <charset val="134"/>
      </rPr>
      <t>2021</t>
    </r>
    <r>
      <rPr>
        <sz val="11"/>
        <color rgb="FF000000"/>
        <rFont val="楷体"/>
        <charset val="134"/>
      </rPr>
      <t>年</t>
    </r>
    <r>
      <rPr>
        <sz val="11"/>
        <color rgb="FF000000"/>
        <rFont val="Times New Roman"/>
        <charset val="134"/>
      </rPr>
      <t>“</t>
    </r>
    <r>
      <rPr>
        <sz val="11"/>
        <color rgb="FF000000"/>
        <rFont val="楷体"/>
        <charset val="134"/>
      </rPr>
      <t>暖冬行动</t>
    </r>
    <r>
      <rPr>
        <sz val="11"/>
        <color rgb="FF000000"/>
        <rFont val="Times New Roman"/>
        <charset val="134"/>
      </rPr>
      <t xml:space="preserve">”
</t>
    </r>
    <r>
      <rPr>
        <sz val="11"/>
        <color rgb="FF000000"/>
        <rFont val="楷体"/>
        <charset val="134"/>
      </rPr>
      <t>、节前环境大整治，干干净净过</t>
    </r>
    <r>
      <rPr>
        <sz val="11"/>
        <color rgb="FF000000"/>
        <rFont val="Times New Roman"/>
        <charset val="134"/>
      </rPr>
      <t xml:space="preserve">
</t>
    </r>
    <r>
      <rPr>
        <sz val="11"/>
        <color rgb="FF000000"/>
        <rFont val="楷体"/>
        <charset val="134"/>
      </rPr>
      <t>大年活动、迎新春环境综合整治</t>
    </r>
    <r>
      <rPr>
        <sz val="11"/>
        <color rgb="FF000000"/>
        <rFont val="Times New Roman"/>
        <charset val="134"/>
      </rPr>
      <t xml:space="preserve">
</t>
    </r>
    <r>
      <rPr>
        <sz val="11"/>
        <color rgb="FF000000"/>
        <rFont val="楷体"/>
        <charset val="134"/>
      </rPr>
      <t>、爱心食堂志愿服务</t>
    </r>
  </si>
  <si>
    <r>
      <rPr>
        <sz val="11"/>
        <color rgb="FF000000"/>
        <rFont val="楷体"/>
        <charset val="134"/>
      </rPr>
      <t>宋萍萍</t>
    </r>
  </si>
  <si>
    <t>201801404034</t>
  </si>
  <si>
    <r>
      <t>志愿看山西</t>
    </r>
    <r>
      <rPr>
        <sz val="11"/>
        <color rgb="FF000000"/>
        <rFont val="Times New Roman"/>
        <charset val="134"/>
      </rPr>
      <t>——</t>
    </r>
    <r>
      <rPr>
        <sz val="11"/>
        <color rgb="FF000000"/>
        <rFont val="楷体"/>
        <charset val="134"/>
      </rPr>
      <t>志愿活动讲述山西文旅、</t>
    </r>
    <r>
      <rPr>
        <sz val="11"/>
        <color rgb="FF000000"/>
        <rFont val="Times New Roman"/>
        <charset val="134"/>
      </rPr>
      <t>“</t>
    </r>
    <r>
      <rPr>
        <sz val="11"/>
        <color rgb="FF000000"/>
        <rFont val="楷体"/>
        <charset val="134"/>
      </rPr>
      <t>青春和祖国同行</t>
    </r>
    <r>
      <rPr>
        <sz val="11"/>
        <color rgb="FF000000"/>
        <rFont val="Times New Roman"/>
        <charset val="134"/>
      </rPr>
      <t>”</t>
    </r>
    <r>
      <rPr>
        <sz val="11"/>
        <color rgb="FF000000"/>
        <rFont val="楷体"/>
        <charset val="134"/>
      </rPr>
      <t>山西省图书馆文旅志愿活动纪念五四运动</t>
    </r>
    <r>
      <rPr>
        <sz val="11"/>
        <color rgb="FF000000"/>
        <rFont val="Times New Roman"/>
        <charset val="134"/>
      </rPr>
      <t>100</t>
    </r>
    <r>
      <rPr>
        <sz val="11"/>
        <color rgb="FF000000"/>
        <rFont val="楷体"/>
        <charset val="134"/>
      </rPr>
      <t>周年、</t>
    </r>
    <r>
      <rPr>
        <sz val="11"/>
        <color rgb="FF000000"/>
        <rFont val="Times New Roman"/>
        <charset val="134"/>
      </rPr>
      <t>“</t>
    </r>
    <r>
      <rPr>
        <sz val="11"/>
        <color rgb="FF000000"/>
        <rFont val="楷体"/>
        <charset val="134"/>
      </rPr>
      <t>感恩服务，情满六月</t>
    </r>
    <r>
      <rPr>
        <sz val="11"/>
        <color rgb="FF000000"/>
        <rFont val="Times New Roman"/>
        <charset val="134"/>
      </rPr>
      <t>”</t>
    </r>
    <r>
      <rPr>
        <sz val="11"/>
        <color rgb="FF000000"/>
        <rFont val="楷体"/>
        <charset val="134"/>
      </rPr>
      <t>山西省文化志愿活动讲述文旅山西</t>
    </r>
  </si>
  <si>
    <r>
      <rPr>
        <sz val="11"/>
        <color rgb="FF000000"/>
        <rFont val="楷体"/>
        <charset val="134"/>
      </rPr>
      <t>张峰</t>
    </r>
  </si>
  <si>
    <t>201801403052</t>
  </si>
  <si>
    <r>
      <t xml:space="preserve">
</t>
    </r>
    <r>
      <rPr>
        <sz val="11"/>
        <color rgb="FF000000"/>
        <rFont val="楷体"/>
        <charset val="134"/>
      </rPr>
      <t>山西大学刷树志愿活动，</t>
    </r>
    <r>
      <rPr>
        <sz val="11"/>
        <color rgb="FF000000"/>
        <rFont val="Times New Roman"/>
        <charset val="134"/>
      </rPr>
      <t>“</t>
    </r>
    <r>
      <rPr>
        <sz val="11"/>
        <color rgb="FF000000"/>
        <rFont val="楷体"/>
        <charset val="134"/>
      </rPr>
      <t>服务社会，展我青年力量</t>
    </r>
    <r>
      <rPr>
        <sz val="11"/>
        <color rgb="FF000000"/>
        <rFont val="Times New Roman"/>
        <charset val="134"/>
      </rPr>
      <t>”</t>
    </r>
    <r>
      <rPr>
        <sz val="11"/>
        <color rgb="FF000000"/>
        <rFont val="楷体"/>
        <charset val="134"/>
      </rPr>
      <t>山西省图书馆文化志愿活动讲述建国故事，</t>
    </r>
    <r>
      <rPr>
        <sz val="11"/>
        <color rgb="FF000000"/>
        <rFont val="Times New Roman"/>
        <charset val="134"/>
      </rPr>
      <t>“</t>
    </r>
    <r>
      <rPr>
        <sz val="11"/>
        <color rgb="FF000000"/>
        <rFont val="楷体"/>
        <charset val="134"/>
      </rPr>
      <t>走进新时代，站在新起点</t>
    </r>
    <r>
      <rPr>
        <sz val="11"/>
        <color rgb="FF000000"/>
        <rFont val="Times New Roman"/>
        <charset val="134"/>
      </rPr>
      <t>”</t>
    </r>
    <r>
      <rPr>
        <sz val="11"/>
        <color rgb="FF000000"/>
        <rFont val="楷体"/>
        <charset val="134"/>
      </rPr>
      <t>山西省图书馆文化志愿活动纪念建国七十周年</t>
    </r>
  </si>
  <si>
    <r>
      <rPr>
        <sz val="11"/>
        <color rgb="FF000000"/>
        <rFont val="楷体"/>
        <charset val="134"/>
      </rPr>
      <t>吕晓玲</t>
    </r>
  </si>
  <si>
    <t>201801403030</t>
  </si>
  <si>
    <r>
      <t xml:space="preserve">
”</t>
    </r>
    <r>
      <rPr>
        <sz val="11"/>
        <color rgb="FF000000"/>
        <rFont val="楷体"/>
        <charset val="134"/>
      </rPr>
      <t>服务社会，展我青年力量</t>
    </r>
    <r>
      <rPr>
        <sz val="11"/>
        <color rgb="FF000000"/>
        <rFont val="Times New Roman"/>
        <charset val="134"/>
      </rPr>
      <t>“</t>
    </r>
    <r>
      <rPr>
        <sz val="11"/>
        <color rgb="FF000000"/>
        <rFont val="楷体"/>
        <charset val="134"/>
      </rPr>
      <t>山西</t>
    </r>
    <r>
      <rPr>
        <sz val="11"/>
        <color rgb="FF000000"/>
        <rFont val="Times New Roman"/>
        <charset val="134"/>
      </rPr>
      <t xml:space="preserve">
</t>
    </r>
    <r>
      <rPr>
        <sz val="11"/>
        <color rgb="FF000000"/>
        <rFont val="楷体"/>
        <charset val="134"/>
      </rPr>
      <t>省图书馆文化志愿活动讲述建国故事，</t>
    </r>
    <r>
      <rPr>
        <sz val="11"/>
        <color rgb="FF000000"/>
        <rFont val="Times New Roman"/>
        <charset val="134"/>
      </rPr>
      <t>“</t>
    </r>
    <r>
      <rPr>
        <sz val="11"/>
        <color rgb="FF000000"/>
        <rFont val="楷体"/>
        <charset val="134"/>
      </rPr>
      <t>青春和祖国同行</t>
    </r>
    <r>
      <rPr>
        <sz val="11"/>
        <color rgb="FF000000"/>
        <rFont val="Times New Roman"/>
        <charset val="134"/>
      </rPr>
      <t>”</t>
    </r>
    <r>
      <rPr>
        <sz val="11"/>
        <color rgb="FF000000"/>
        <rFont val="楷体"/>
        <charset val="134"/>
      </rPr>
      <t>山西省图书馆文旅志愿活动纪念五四运动</t>
    </r>
    <r>
      <rPr>
        <sz val="11"/>
        <color rgb="FF000000"/>
        <rFont val="Times New Roman"/>
        <charset val="134"/>
      </rPr>
      <t>100</t>
    </r>
    <r>
      <rPr>
        <sz val="11"/>
        <color rgb="FF000000"/>
        <rFont val="楷体"/>
        <charset val="134"/>
      </rPr>
      <t>周年，山西大学刷树志愿活动</t>
    </r>
    <r>
      <rPr>
        <sz val="11"/>
        <color rgb="FF000000"/>
        <rFont val="Times New Roman"/>
        <charset val="134"/>
      </rPr>
      <t xml:space="preserve">
</t>
    </r>
  </si>
  <si>
    <r>
      <rPr>
        <sz val="11"/>
        <color rgb="FF000000"/>
        <rFont val="楷体"/>
        <charset val="134"/>
      </rPr>
      <t>黄佳星</t>
    </r>
  </si>
  <si>
    <t>201802904005</t>
  </si>
  <si>
    <t>山西大学刷树志愿活动、协调排查返固人员、进行防疫知识宣传、社区值班、统计人口、核酸检测志愿服务、核酸检测信息录入、出入证办理及分发、蓝信封留守儿童关爱中心</t>
  </si>
  <si>
    <r>
      <rPr>
        <sz val="11"/>
        <color rgb="FF000000"/>
        <rFont val="楷体"/>
        <charset val="134"/>
      </rPr>
      <t>樊清嘉慧</t>
    </r>
  </si>
  <si>
    <t>201801401009</t>
  </si>
  <si>
    <r>
      <t xml:space="preserve">
</t>
    </r>
    <r>
      <rPr>
        <sz val="11"/>
        <color rgb="FF000000"/>
        <rFont val="楷体"/>
        <charset val="134"/>
      </rPr>
      <t>山西大学刷树志愿活动、山西大</t>
    </r>
    <r>
      <rPr>
        <sz val="11"/>
        <color rgb="FF000000"/>
        <rFont val="Times New Roman"/>
        <charset val="134"/>
      </rPr>
      <t xml:space="preserve">
</t>
    </r>
    <r>
      <rPr>
        <sz val="11"/>
        <color rgb="FF000000"/>
        <rFont val="楷体"/>
        <charset val="134"/>
      </rPr>
      <t>学</t>
    </r>
    <r>
      <rPr>
        <sz val="11"/>
        <color rgb="FF000000"/>
        <rFont val="Times New Roman"/>
        <charset val="134"/>
      </rPr>
      <t>“</t>
    </r>
    <r>
      <rPr>
        <sz val="11"/>
        <color rgb="FF000000"/>
        <rFont val="楷体"/>
        <charset val="134"/>
      </rPr>
      <t>迎接二青会</t>
    </r>
    <r>
      <rPr>
        <sz val="11"/>
        <color rgb="FF000000"/>
        <rFont val="Times New Roman"/>
        <charset val="134"/>
      </rPr>
      <t>”</t>
    </r>
    <r>
      <rPr>
        <sz val="11"/>
        <color rgb="FF000000"/>
        <rFont val="楷体"/>
        <charset val="134"/>
      </rPr>
      <t>公交站宣传活动</t>
    </r>
    <r>
      <rPr>
        <sz val="11"/>
        <color rgb="FF000000"/>
        <rFont val="Times New Roman"/>
        <charset val="134"/>
      </rPr>
      <t xml:space="preserve">
</t>
    </r>
    <r>
      <rPr>
        <sz val="11"/>
        <color rgb="FF000000"/>
        <rFont val="楷体"/>
        <charset val="134"/>
      </rPr>
      <t>、</t>
    </r>
    <r>
      <rPr>
        <sz val="11"/>
        <color rgb="FF000000"/>
        <rFont val="Times New Roman"/>
        <charset val="134"/>
      </rPr>
      <t>“</t>
    </r>
    <r>
      <rPr>
        <sz val="11"/>
        <color rgb="FF000000"/>
        <rFont val="楷体"/>
        <charset val="134"/>
      </rPr>
      <t>二青会</t>
    </r>
    <r>
      <rPr>
        <sz val="11"/>
        <color rgb="FF000000"/>
        <rFont val="Times New Roman"/>
        <charset val="134"/>
      </rPr>
      <t>”</t>
    </r>
    <r>
      <rPr>
        <sz val="11"/>
        <color rgb="FF000000"/>
        <rFont val="楷体"/>
        <charset val="134"/>
      </rPr>
      <t>志愿活动培训、山西大学刷树志愿活动、二青会开幕式导演组排练志愿服务、抗击疫情，青春助力</t>
    </r>
    <r>
      <rPr>
        <sz val="11"/>
        <color rgb="FF000000"/>
        <rFont val="Times New Roman"/>
        <charset val="134"/>
      </rPr>
      <t xml:space="preserve">
</t>
    </r>
  </si>
  <si>
    <r>
      <rPr>
        <sz val="11"/>
        <color rgb="FF000000"/>
        <rFont val="楷体"/>
        <charset val="134"/>
      </rPr>
      <t>桑丽智</t>
    </r>
  </si>
  <si>
    <t>201801403034</t>
  </si>
  <si>
    <r>
      <t xml:space="preserve">
“</t>
    </r>
    <r>
      <rPr>
        <sz val="11"/>
        <color rgb="FF000000"/>
        <rFont val="楷体"/>
        <charset val="134"/>
      </rPr>
      <t>服务社会，展我青年力量</t>
    </r>
    <r>
      <rPr>
        <sz val="11"/>
        <color rgb="FF000000"/>
        <rFont val="Times New Roman"/>
        <charset val="134"/>
      </rPr>
      <t>”</t>
    </r>
    <r>
      <rPr>
        <sz val="11"/>
        <color rgb="FF000000"/>
        <rFont val="楷体"/>
        <charset val="134"/>
      </rPr>
      <t>山西省图书馆文化志愿活动讲述建国故事，</t>
    </r>
    <r>
      <rPr>
        <sz val="11"/>
        <color rgb="FF000000"/>
        <rFont val="Times New Roman"/>
        <charset val="134"/>
      </rPr>
      <t>“</t>
    </r>
    <r>
      <rPr>
        <sz val="11"/>
        <color rgb="FF000000"/>
        <rFont val="楷体"/>
        <charset val="134"/>
      </rPr>
      <t>青春和祖国同行</t>
    </r>
    <r>
      <rPr>
        <sz val="11"/>
        <color rgb="FF000000"/>
        <rFont val="Times New Roman"/>
        <charset val="134"/>
      </rPr>
      <t>”</t>
    </r>
    <r>
      <rPr>
        <sz val="11"/>
        <color rgb="FF000000"/>
        <rFont val="楷体"/>
        <charset val="134"/>
      </rPr>
      <t>山西省图书馆文旅志愿活动纪念五四运动</t>
    </r>
    <r>
      <rPr>
        <sz val="11"/>
        <color rgb="FF000000"/>
        <rFont val="Times New Roman"/>
        <charset val="134"/>
      </rPr>
      <t>100</t>
    </r>
    <r>
      <rPr>
        <sz val="11"/>
        <color rgb="FF000000"/>
        <rFont val="楷体"/>
        <charset val="134"/>
      </rPr>
      <t>周年，</t>
    </r>
    <r>
      <rPr>
        <sz val="11"/>
        <color rgb="FF000000"/>
        <rFont val="Times New Roman"/>
        <charset val="134"/>
      </rPr>
      <t>“</t>
    </r>
    <r>
      <rPr>
        <sz val="11"/>
        <color rgb="FF000000"/>
        <rFont val="楷体"/>
        <charset val="134"/>
      </rPr>
      <t>传递书香，见证成长</t>
    </r>
    <r>
      <rPr>
        <sz val="11"/>
        <color rgb="FF000000"/>
        <rFont val="Times New Roman"/>
        <charset val="134"/>
      </rPr>
      <t>”</t>
    </r>
    <r>
      <rPr>
        <sz val="11"/>
        <color rgb="FF000000"/>
        <rFont val="楷体"/>
        <charset val="134"/>
      </rPr>
      <t>山西省图书馆文化志愿活动活动</t>
    </r>
    <r>
      <rPr>
        <sz val="11"/>
        <color rgb="FF000000"/>
        <rFont val="Times New Roman"/>
        <charset val="134"/>
      </rPr>
      <t xml:space="preserve">
</t>
    </r>
  </si>
  <si>
    <r>
      <rPr>
        <sz val="11"/>
        <color rgb="FF000000"/>
        <rFont val="楷体"/>
        <charset val="134"/>
      </rPr>
      <t>杨世林</t>
    </r>
  </si>
  <si>
    <t>201801403051</t>
  </si>
  <si>
    <r>
      <t xml:space="preserve">
</t>
    </r>
    <r>
      <rPr>
        <sz val="11"/>
        <color rgb="FF000000"/>
        <rFont val="楷体"/>
        <charset val="134"/>
      </rPr>
      <t>山西大学刷树志愿活动，山西大学疫情防控餐厅志愿活动（晚上），</t>
    </r>
    <r>
      <rPr>
        <sz val="11"/>
        <color rgb="FF000000"/>
        <rFont val="Times New Roman"/>
        <charset val="134"/>
      </rPr>
      <t>“</t>
    </r>
    <r>
      <rPr>
        <sz val="11"/>
        <color rgb="FF000000"/>
        <rFont val="楷体"/>
        <charset val="134"/>
      </rPr>
      <t>服务社会，展我青年力量</t>
    </r>
    <r>
      <rPr>
        <sz val="11"/>
        <color rgb="FF000000"/>
        <rFont val="Times New Roman"/>
        <charset val="134"/>
      </rPr>
      <t>”</t>
    </r>
    <r>
      <rPr>
        <sz val="11"/>
        <color rgb="FF000000"/>
        <rFont val="楷体"/>
        <charset val="134"/>
      </rPr>
      <t>山西省图书馆文化志愿活动讲述建国故事，</t>
    </r>
    <r>
      <rPr>
        <sz val="11"/>
        <color rgb="FF000000"/>
        <rFont val="Times New Roman"/>
        <charset val="134"/>
      </rPr>
      <t>“</t>
    </r>
    <r>
      <rPr>
        <sz val="11"/>
        <color rgb="FF000000"/>
        <rFont val="楷体"/>
        <charset val="134"/>
      </rPr>
      <t>走进新时代，站在新起点</t>
    </r>
    <r>
      <rPr>
        <sz val="11"/>
        <color rgb="FF000000"/>
        <rFont val="Times New Roman"/>
        <charset val="134"/>
      </rPr>
      <t>”</t>
    </r>
    <r>
      <rPr>
        <sz val="11"/>
        <color rgb="FF000000"/>
        <rFont val="楷体"/>
        <charset val="134"/>
      </rPr>
      <t>山西省图书馆文化志愿活动纪念建国七十周年</t>
    </r>
    <r>
      <rPr>
        <sz val="11"/>
        <color rgb="FF000000"/>
        <rFont val="Times New Roman"/>
        <charset val="134"/>
      </rPr>
      <t xml:space="preserve">
</t>
    </r>
  </si>
  <si>
    <r>
      <rPr>
        <sz val="11"/>
        <color rgb="FF000000"/>
        <rFont val="楷体"/>
        <charset val="134"/>
      </rPr>
      <t>刘旭飞</t>
    </r>
  </si>
  <si>
    <t>201801403028</t>
  </si>
  <si>
    <r>
      <t>“</t>
    </r>
    <r>
      <rPr>
        <sz val="11"/>
        <color rgb="FF000000"/>
        <rFont val="楷体"/>
        <charset val="134"/>
      </rPr>
      <t>服务社会，展我青年力量</t>
    </r>
    <r>
      <rPr>
        <sz val="11"/>
        <color rgb="FF000000"/>
        <rFont val="Times New Roman"/>
        <charset val="134"/>
      </rPr>
      <t>”</t>
    </r>
    <r>
      <rPr>
        <sz val="11"/>
        <color rgb="FF000000"/>
        <rFont val="楷体"/>
        <charset val="134"/>
      </rPr>
      <t>山西省图书馆文化志愿活动讲述建国故事，</t>
    </r>
    <r>
      <rPr>
        <sz val="11"/>
        <color rgb="FF000000"/>
        <rFont val="Times New Roman"/>
        <charset val="134"/>
      </rPr>
      <t>“</t>
    </r>
    <r>
      <rPr>
        <sz val="11"/>
        <color rgb="FF000000"/>
        <rFont val="楷体"/>
        <charset val="134"/>
      </rPr>
      <t>走进新时代，站在新起点</t>
    </r>
    <r>
      <rPr>
        <sz val="11"/>
        <color rgb="FF000000"/>
        <rFont val="Times New Roman"/>
        <charset val="134"/>
      </rPr>
      <t>”</t>
    </r>
    <r>
      <rPr>
        <sz val="11"/>
        <color rgb="FF000000"/>
        <rFont val="楷体"/>
        <charset val="134"/>
      </rPr>
      <t>山西省图书馆文化志愿活动纪念建国七十周年，</t>
    </r>
    <r>
      <rPr>
        <sz val="11"/>
        <color rgb="FF000000"/>
        <rFont val="Times New Roman"/>
        <charset val="134"/>
      </rPr>
      <t>“</t>
    </r>
    <r>
      <rPr>
        <sz val="11"/>
        <color rgb="FF000000"/>
        <rFont val="楷体"/>
        <charset val="134"/>
      </rPr>
      <t>青春和祖国同行</t>
    </r>
    <r>
      <rPr>
        <sz val="11"/>
        <color rgb="FF000000"/>
        <rFont val="Times New Roman"/>
        <charset val="134"/>
      </rPr>
      <t>”</t>
    </r>
    <r>
      <rPr>
        <sz val="11"/>
        <color rgb="FF000000"/>
        <rFont val="楷体"/>
        <charset val="134"/>
      </rPr>
      <t>山西省图书馆文化志愿活动纪念五四运动</t>
    </r>
    <r>
      <rPr>
        <sz val="11"/>
        <color rgb="FF000000"/>
        <rFont val="Times New Roman"/>
        <charset val="134"/>
      </rPr>
      <t>100</t>
    </r>
    <r>
      <rPr>
        <sz val="11"/>
        <color rgb="FF000000"/>
        <rFont val="楷体"/>
        <charset val="134"/>
      </rPr>
      <t>周年，志愿看山西</t>
    </r>
    <r>
      <rPr>
        <sz val="11"/>
        <color rgb="FF000000"/>
        <rFont val="Times New Roman"/>
        <charset val="134"/>
      </rPr>
      <t>—</t>
    </r>
    <r>
      <rPr>
        <sz val="11"/>
        <color rgb="FF000000"/>
        <rFont val="楷体"/>
        <charset val="134"/>
      </rPr>
      <t>志愿活动讲述山西文旅，山西省朔州市中心医院疫情防控宣传及测量体温活动</t>
    </r>
    <r>
      <rPr>
        <sz val="11"/>
        <color rgb="FF000000"/>
        <rFont val="Times New Roman"/>
        <charset val="134"/>
      </rPr>
      <t xml:space="preserve">
</t>
    </r>
  </si>
  <si>
    <r>
      <rPr>
        <sz val="11"/>
        <color rgb="FF000000"/>
        <rFont val="楷体"/>
        <charset val="134"/>
      </rPr>
      <t>王赋敏</t>
    </r>
  </si>
  <si>
    <t>201801404038</t>
  </si>
  <si>
    <r>
      <t xml:space="preserve">
“</t>
    </r>
    <r>
      <rPr>
        <sz val="11"/>
        <color rgb="FF000000"/>
        <rFont val="楷体"/>
        <charset val="134"/>
      </rPr>
      <t>服务社会，展我青年力量</t>
    </r>
    <r>
      <rPr>
        <sz val="11"/>
        <color rgb="FF000000"/>
        <rFont val="Times New Roman"/>
        <charset val="134"/>
      </rPr>
      <t>”</t>
    </r>
    <r>
      <rPr>
        <sz val="11"/>
        <color rgb="FF000000"/>
        <rFont val="楷体"/>
        <charset val="134"/>
      </rPr>
      <t>山西省图书馆文化志愿活动讲述建国故事，</t>
    </r>
    <r>
      <rPr>
        <sz val="11"/>
        <color rgb="FF000000"/>
        <rFont val="Times New Roman"/>
        <charset val="134"/>
      </rPr>
      <t>“</t>
    </r>
    <r>
      <rPr>
        <sz val="11"/>
        <color rgb="FF000000"/>
        <rFont val="楷体"/>
        <charset val="134"/>
      </rPr>
      <t>不忘初心，砥砺前行</t>
    </r>
    <r>
      <rPr>
        <sz val="11"/>
        <color rgb="FF000000"/>
        <rFont val="Times New Roman"/>
        <charset val="134"/>
      </rPr>
      <t>”</t>
    </r>
    <r>
      <rPr>
        <sz val="11"/>
        <color rgb="FF000000"/>
        <rFont val="楷体"/>
        <charset val="134"/>
      </rPr>
      <t>山西省图书馆文化志愿活动讲述党建故事，</t>
    </r>
    <r>
      <rPr>
        <sz val="11"/>
        <color rgb="FF000000"/>
        <rFont val="Times New Roman"/>
        <charset val="134"/>
      </rPr>
      <t>“</t>
    </r>
    <r>
      <rPr>
        <sz val="11"/>
        <color rgb="FF000000"/>
        <rFont val="楷体"/>
        <charset val="134"/>
      </rPr>
      <t>感恩服务，情满六月</t>
    </r>
    <r>
      <rPr>
        <sz val="11"/>
        <color rgb="FF000000"/>
        <rFont val="Times New Roman"/>
        <charset val="134"/>
      </rPr>
      <t>”</t>
    </r>
    <r>
      <rPr>
        <sz val="11"/>
        <color rgb="FF000000"/>
        <rFont val="楷体"/>
        <charset val="134"/>
      </rPr>
      <t>山西省文化志愿活动讲述文旅山西，</t>
    </r>
    <r>
      <rPr>
        <sz val="11"/>
        <color rgb="FF000000"/>
        <rFont val="Times New Roman"/>
        <charset val="134"/>
      </rPr>
      <t>“</t>
    </r>
    <r>
      <rPr>
        <sz val="11"/>
        <color rgb="FF000000"/>
        <rFont val="楷体"/>
        <charset val="134"/>
      </rPr>
      <t>青春和祖国同行</t>
    </r>
    <r>
      <rPr>
        <sz val="11"/>
        <color rgb="FF000000"/>
        <rFont val="Times New Roman"/>
        <charset val="134"/>
      </rPr>
      <t>”</t>
    </r>
    <r>
      <rPr>
        <sz val="11"/>
        <color rgb="FF000000"/>
        <rFont val="楷体"/>
        <charset val="134"/>
      </rPr>
      <t>山西省图书馆文旅志愿活动纪念五四运动</t>
    </r>
    <r>
      <rPr>
        <sz val="11"/>
        <color rgb="FF000000"/>
        <rFont val="Times New Roman"/>
        <charset val="134"/>
      </rPr>
      <t>100</t>
    </r>
    <r>
      <rPr>
        <sz val="11"/>
        <color rgb="FF000000"/>
        <rFont val="楷体"/>
        <charset val="134"/>
      </rPr>
      <t>周年，志愿看山西</t>
    </r>
    <r>
      <rPr>
        <sz val="11"/>
        <color rgb="FF000000"/>
        <rFont val="Times New Roman"/>
        <charset val="134"/>
      </rPr>
      <t>——</t>
    </r>
    <r>
      <rPr>
        <sz val="11"/>
        <color rgb="FF000000"/>
        <rFont val="楷体"/>
        <charset val="134"/>
      </rPr>
      <t>志愿活动讲述山西文旅，</t>
    </r>
    <r>
      <rPr>
        <sz val="11"/>
        <color rgb="FF000000"/>
        <rFont val="Times New Roman"/>
        <charset val="134"/>
      </rPr>
      <t>“</t>
    </r>
    <r>
      <rPr>
        <sz val="11"/>
        <color rgb="FF000000"/>
        <rFont val="楷体"/>
        <charset val="134"/>
      </rPr>
      <t>传递书香，见证成长</t>
    </r>
    <r>
      <rPr>
        <sz val="11"/>
        <color rgb="FF000000"/>
        <rFont val="Times New Roman"/>
        <charset val="134"/>
      </rPr>
      <t>——</t>
    </r>
    <r>
      <rPr>
        <sz val="11"/>
        <color rgb="FF000000"/>
        <rFont val="楷体"/>
        <charset val="134"/>
      </rPr>
      <t>山西省图书馆文化志愿活动活动，山西省图书馆文化志愿服务，山西大学餐厅防疫志愿活动（中午）</t>
    </r>
    <r>
      <rPr>
        <sz val="11"/>
        <color rgb="FF000000"/>
        <rFont val="Times New Roman"/>
        <charset val="134"/>
      </rPr>
      <t xml:space="preserve">
</t>
    </r>
  </si>
  <si>
    <r>
      <rPr>
        <sz val="20"/>
        <rFont val="楷体"/>
        <charset val="134"/>
      </rPr>
      <t>体育学院志愿服务时长认定汇总表</t>
    </r>
  </si>
  <si>
    <r>
      <rPr>
        <sz val="12"/>
        <rFont val="楷体"/>
        <charset val="134"/>
      </rPr>
      <t>姓名</t>
    </r>
  </si>
  <si>
    <r>
      <rPr>
        <sz val="12"/>
        <rFont val="楷体"/>
        <charset val="134"/>
      </rPr>
      <t>认定活动名称</t>
    </r>
  </si>
  <si>
    <r>
      <rPr>
        <sz val="11"/>
        <rFont val="楷体"/>
        <charset val="134"/>
      </rPr>
      <t>郑心茹</t>
    </r>
  </si>
  <si>
    <t>20200160105010</t>
  </si>
  <si>
    <r>
      <rPr>
        <sz val="11"/>
        <rFont val="楷体"/>
        <charset val="134"/>
      </rPr>
      <t>光盘行动</t>
    </r>
  </si>
  <si>
    <r>
      <rPr>
        <sz val="11"/>
        <rFont val="楷体"/>
        <charset val="134"/>
      </rPr>
      <t>吴振宇</t>
    </r>
  </si>
  <si>
    <t>201901601524</t>
  </si>
  <si>
    <r>
      <rPr>
        <sz val="11"/>
        <rFont val="楷体"/>
        <charset val="134"/>
      </rPr>
      <t>美化校园</t>
    </r>
  </si>
  <si>
    <r>
      <rPr>
        <sz val="11"/>
        <rFont val="楷体"/>
        <charset val="134"/>
      </rPr>
      <t>汪庆鹏</t>
    </r>
  </si>
  <si>
    <t>20200160102022</t>
  </si>
  <si>
    <r>
      <rPr>
        <sz val="11"/>
        <rFont val="楷体"/>
        <charset val="134"/>
      </rPr>
      <t>防艾巡讲</t>
    </r>
  </si>
  <si>
    <r>
      <rPr>
        <sz val="11"/>
        <rFont val="楷体"/>
        <charset val="134"/>
      </rPr>
      <t>金永利</t>
    </r>
  </si>
  <si>
    <t>20200160101014</t>
  </si>
  <si>
    <r>
      <rPr>
        <sz val="11"/>
        <rFont val="楷体"/>
        <charset val="134"/>
      </rPr>
      <t>疫情防控</t>
    </r>
  </si>
  <si>
    <r>
      <rPr>
        <sz val="11"/>
        <rFont val="楷体"/>
        <charset val="134"/>
      </rPr>
      <t>员李璇</t>
    </r>
  </si>
  <si>
    <t>201701601101</t>
  </si>
  <si>
    <r>
      <rPr>
        <sz val="11"/>
        <rFont val="楷体"/>
        <charset val="134"/>
      </rPr>
      <t>武改转</t>
    </r>
  </si>
  <si>
    <t>201901601119</t>
  </si>
  <si>
    <r>
      <rPr>
        <sz val="11"/>
        <rFont val="楷体"/>
        <charset val="134"/>
      </rPr>
      <t>孙新艺</t>
    </r>
  </si>
  <si>
    <t>201901601316</t>
  </si>
  <si>
    <r>
      <rPr>
        <sz val="11"/>
        <rFont val="楷体"/>
        <charset val="134"/>
      </rPr>
      <t>刘淑婷</t>
    </r>
  </si>
  <si>
    <t>201801603045</t>
  </si>
  <si>
    <r>
      <rPr>
        <sz val="11"/>
        <rFont val="楷体"/>
        <charset val="134"/>
      </rPr>
      <t>防艾志愿活动</t>
    </r>
  </si>
  <si>
    <r>
      <rPr>
        <sz val="11"/>
        <rFont val="楷体"/>
        <charset val="134"/>
      </rPr>
      <t>段丁瑜</t>
    </r>
  </si>
  <si>
    <t>201901601204</t>
  </si>
  <si>
    <r>
      <rPr>
        <sz val="11"/>
        <rFont val="楷体"/>
        <charset val="134"/>
      </rPr>
      <t>何鸿伟</t>
    </r>
  </si>
  <si>
    <t>20200160102003</t>
  </si>
  <si>
    <r>
      <rPr>
        <sz val="11"/>
        <rFont val="楷体"/>
        <charset val="134"/>
      </rPr>
      <t>疫情志愿活动</t>
    </r>
  </si>
  <si>
    <r>
      <rPr>
        <sz val="11"/>
        <rFont val="楷体"/>
        <charset val="134"/>
      </rPr>
      <t>刘</t>
    </r>
    <r>
      <rPr>
        <sz val="11"/>
        <rFont val="Times New Roman"/>
        <charset val="134"/>
      </rPr>
      <t xml:space="preserve">  </t>
    </r>
    <r>
      <rPr>
        <sz val="11"/>
        <rFont val="楷体"/>
        <charset val="134"/>
      </rPr>
      <t>洋</t>
    </r>
  </si>
  <si>
    <t>201901601310</t>
  </si>
  <si>
    <r>
      <rPr>
        <sz val="11"/>
        <rFont val="楷体"/>
        <charset val="134"/>
      </rPr>
      <t>李佳乐</t>
    </r>
  </si>
  <si>
    <t>20200160102012</t>
  </si>
  <si>
    <r>
      <rPr>
        <sz val="11"/>
        <rFont val="楷体"/>
        <charset val="134"/>
      </rPr>
      <t>王</t>
    </r>
    <r>
      <rPr>
        <sz val="11"/>
        <rFont val="Times New Roman"/>
        <charset val="134"/>
      </rPr>
      <t xml:space="preserve">  </t>
    </r>
    <r>
      <rPr>
        <sz val="11"/>
        <rFont val="楷体"/>
        <charset val="134"/>
      </rPr>
      <t>昭</t>
    </r>
  </si>
  <si>
    <t>201901601522</t>
  </si>
  <si>
    <r>
      <rPr>
        <sz val="11"/>
        <rFont val="楷体"/>
        <charset val="134"/>
      </rPr>
      <t>防艾知识巡讲</t>
    </r>
  </si>
  <si>
    <r>
      <rPr>
        <sz val="11"/>
        <rFont val="楷体"/>
        <charset val="134"/>
      </rPr>
      <t>乔</t>
    </r>
    <r>
      <rPr>
        <sz val="11"/>
        <rFont val="Times New Roman"/>
        <charset val="134"/>
      </rPr>
      <t xml:space="preserve">  </t>
    </r>
    <r>
      <rPr>
        <sz val="11"/>
        <rFont val="楷体"/>
        <charset val="134"/>
      </rPr>
      <t>婧</t>
    </r>
  </si>
  <si>
    <t>20200160105012</t>
  </si>
  <si>
    <r>
      <rPr>
        <sz val="11"/>
        <rFont val="楷体"/>
        <charset val="134"/>
      </rPr>
      <t>防艾知识讲座</t>
    </r>
  </si>
  <si>
    <r>
      <rPr>
        <sz val="11"/>
        <rFont val="楷体"/>
        <charset val="134"/>
      </rPr>
      <t>李雅静</t>
    </r>
  </si>
  <si>
    <t>201901603309</t>
  </si>
  <si>
    <r>
      <rPr>
        <sz val="11"/>
        <rFont val="楷体"/>
        <charset val="134"/>
      </rPr>
      <t>南雪颖</t>
    </r>
  </si>
  <si>
    <t>20200160105011</t>
  </si>
  <si>
    <r>
      <rPr>
        <sz val="11"/>
        <rFont val="楷体"/>
        <charset val="134"/>
      </rPr>
      <t>史天佑</t>
    </r>
  </si>
  <si>
    <t>20200160102005</t>
  </si>
  <si>
    <r>
      <rPr>
        <sz val="11"/>
        <rFont val="楷体"/>
        <charset val="134"/>
      </rPr>
      <t>梁曦冉</t>
    </r>
  </si>
  <si>
    <t>20200160101003</t>
  </si>
  <si>
    <r>
      <rPr>
        <sz val="11"/>
        <rFont val="楷体"/>
        <charset val="134"/>
      </rPr>
      <t>家乡疫情防控</t>
    </r>
  </si>
  <si>
    <r>
      <rPr>
        <sz val="11"/>
        <rFont val="楷体"/>
        <charset val="134"/>
      </rPr>
      <t>赵文博</t>
    </r>
  </si>
  <si>
    <t>201901601429</t>
  </si>
  <si>
    <r>
      <rPr>
        <sz val="11"/>
        <rFont val="楷体"/>
        <charset val="134"/>
      </rPr>
      <t>崔怡萌</t>
    </r>
  </si>
  <si>
    <t>201901603402</t>
  </si>
  <si>
    <r>
      <rPr>
        <sz val="11"/>
        <rFont val="楷体"/>
        <charset val="134"/>
      </rPr>
      <t>路广灿</t>
    </r>
  </si>
  <si>
    <t>20200160103027</t>
  </si>
  <si>
    <r>
      <rPr>
        <sz val="11"/>
        <rFont val="楷体"/>
        <charset val="134"/>
      </rPr>
      <t>刘博弈</t>
    </r>
  </si>
  <si>
    <t>20200160102020</t>
  </si>
  <si>
    <r>
      <rPr>
        <sz val="11"/>
        <rFont val="楷体"/>
        <charset val="134"/>
      </rPr>
      <t>赵</t>
    </r>
    <r>
      <rPr>
        <sz val="11"/>
        <rFont val="Times New Roman"/>
        <charset val="134"/>
      </rPr>
      <t xml:space="preserve">  </t>
    </r>
    <r>
      <rPr>
        <sz val="11"/>
        <rFont val="楷体"/>
        <charset val="134"/>
      </rPr>
      <t>赫</t>
    </r>
  </si>
  <si>
    <t>20200160102010</t>
  </si>
  <si>
    <r>
      <rPr>
        <sz val="11"/>
        <rFont val="楷体"/>
        <charset val="134"/>
      </rPr>
      <t>祁维高</t>
    </r>
  </si>
  <si>
    <t>20200160102014</t>
  </si>
  <si>
    <r>
      <rPr>
        <sz val="11"/>
        <rFont val="楷体"/>
        <charset val="134"/>
      </rPr>
      <t>任怡晴</t>
    </r>
  </si>
  <si>
    <t>20200160304028</t>
  </si>
  <si>
    <r>
      <rPr>
        <sz val="11"/>
        <rFont val="楷体"/>
        <charset val="134"/>
      </rPr>
      <t>山西大学招聘会</t>
    </r>
  </si>
  <si>
    <r>
      <rPr>
        <sz val="11"/>
        <rFont val="楷体"/>
        <charset val="134"/>
      </rPr>
      <t>薛炳炎</t>
    </r>
  </si>
  <si>
    <t>20200160103009</t>
  </si>
  <si>
    <r>
      <rPr>
        <sz val="11"/>
        <rFont val="楷体"/>
        <charset val="134"/>
      </rPr>
      <t>光盘行动志愿活动</t>
    </r>
  </si>
  <si>
    <r>
      <rPr>
        <sz val="11"/>
        <rFont val="楷体"/>
        <charset val="134"/>
      </rPr>
      <t>龙海秋</t>
    </r>
  </si>
  <si>
    <t>201901601312</t>
  </si>
  <si>
    <r>
      <rPr>
        <sz val="11"/>
        <rFont val="楷体"/>
        <charset val="134"/>
      </rPr>
      <t>李一康</t>
    </r>
  </si>
  <si>
    <t>20200160301014</t>
  </si>
  <si>
    <r>
      <rPr>
        <sz val="11"/>
        <rFont val="楷体"/>
        <charset val="134"/>
      </rPr>
      <t>张书洋</t>
    </r>
  </si>
  <si>
    <t>20200160102009</t>
  </si>
  <si>
    <r>
      <rPr>
        <sz val="11"/>
        <rFont val="楷体"/>
        <charset val="134"/>
      </rPr>
      <t>周宇琛</t>
    </r>
  </si>
  <si>
    <t>20200160301029</t>
  </si>
  <si>
    <r>
      <rPr>
        <sz val="11"/>
        <rFont val="楷体"/>
        <charset val="134"/>
      </rPr>
      <t>苗</t>
    </r>
    <r>
      <rPr>
        <sz val="11"/>
        <rFont val="Times New Roman"/>
        <charset val="134"/>
      </rPr>
      <t xml:space="preserve">  </t>
    </r>
    <r>
      <rPr>
        <sz val="11"/>
        <rFont val="楷体"/>
        <charset val="134"/>
      </rPr>
      <t>壮</t>
    </r>
  </si>
  <si>
    <t>20200160102026</t>
  </si>
  <si>
    <r>
      <rPr>
        <sz val="11"/>
        <rFont val="楷体"/>
        <charset val="134"/>
      </rPr>
      <t>光盘行动餐厅活动</t>
    </r>
  </si>
  <si>
    <r>
      <rPr>
        <sz val="11"/>
        <rFont val="楷体"/>
        <charset val="134"/>
      </rPr>
      <t>董</t>
    </r>
    <r>
      <rPr>
        <sz val="11"/>
        <rFont val="Times New Roman"/>
        <charset val="134"/>
      </rPr>
      <t xml:space="preserve">  </t>
    </r>
    <r>
      <rPr>
        <sz val="11"/>
        <rFont val="楷体"/>
        <charset val="134"/>
      </rPr>
      <t>昊</t>
    </r>
  </si>
  <si>
    <t>20200160102024</t>
  </si>
  <si>
    <r>
      <rPr>
        <sz val="11"/>
        <rFont val="楷体"/>
        <charset val="134"/>
      </rPr>
      <t>牛拾转</t>
    </r>
  </si>
  <si>
    <t>201901601519</t>
  </si>
  <si>
    <r>
      <rPr>
        <sz val="11"/>
        <rFont val="楷体"/>
        <charset val="134"/>
      </rPr>
      <t>美化校园你我同行</t>
    </r>
  </si>
  <si>
    <r>
      <rPr>
        <sz val="11"/>
        <rFont val="楷体"/>
        <charset val="134"/>
      </rPr>
      <t>夏喾雨</t>
    </r>
  </si>
  <si>
    <t>201901601324</t>
  </si>
  <si>
    <r>
      <t xml:space="preserve"> </t>
    </r>
    <r>
      <rPr>
        <sz val="11"/>
        <rFont val="楷体"/>
        <charset val="134"/>
      </rPr>
      <t>家乡防疫志愿活动</t>
    </r>
  </si>
  <si>
    <r>
      <rPr>
        <sz val="11"/>
        <rFont val="楷体"/>
        <charset val="134"/>
      </rPr>
      <t>孟林林</t>
    </r>
  </si>
  <si>
    <t>20200160304027</t>
  </si>
  <si>
    <r>
      <rPr>
        <sz val="11"/>
        <rFont val="楷体"/>
        <charset val="134"/>
      </rPr>
      <t>疫情防控志愿活动</t>
    </r>
  </si>
  <si>
    <r>
      <rPr>
        <sz val="11"/>
        <rFont val="楷体"/>
        <charset val="134"/>
      </rPr>
      <t>王嘉颖</t>
    </r>
  </si>
  <si>
    <t>201801603067</t>
  </si>
  <si>
    <r>
      <rPr>
        <sz val="11"/>
        <rFont val="楷体"/>
        <charset val="134"/>
      </rPr>
      <t>家乡疫情防控志愿活动</t>
    </r>
  </si>
  <si>
    <r>
      <rPr>
        <sz val="11"/>
        <rFont val="楷体"/>
        <charset val="134"/>
      </rPr>
      <t>王晨阳</t>
    </r>
  </si>
  <si>
    <t>20200160101016</t>
  </si>
  <si>
    <r>
      <rPr>
        <sz val="11"/>
        <rFont val="楷体"/>
        <charset val="134"/>
      </rPr>
      <t>聂佳涛</t>
    </r>
  </si>
  <si>
    <t>201901601518</t>
  </si>
  <si>
    <r>
      <rPr>
        <sz val="11"/>
        <rFont val="楷体"/>
        <charset val="134"/>
      </rPr>
      <t>张永春</t>
    </r>
  </si>
  <si>
    <t>20200160105009</t>
  </si>
  <si>
    <r>
      <rPr>
        <sz val="11"/>
        <rFont val="楷体"/>
        <charset val="134"/>
      </rPr>
      <t>防艾知识巡讲</t>
    </r>
    <r>
      <rPr>
        <sz val="11"/>
        <rFont val="Times New Roman"/>
        <charset val="134"/>
      </rPr>
      <t>(</t>
    </r>
    <r>
      <rPr>
        <sz val="11"/>
        <rFont val="楷体"/>
        <charset val="134"/>
      </rPr>
      <t>体育学</t>
    </r>
  </si>
  <si>
    <r>
      <rPr>
        <sz val="11"/>
        <rFont val="楷体"/>
        <charset val="134"/>
      </rPr>
      <t>包婧阳</t>
    </r>
  </si>
  <si>
    <t>201901603201</t>
  </si>
  <si>
    <r>
      <rPr>
        <sz val="11"/>
        <rFont val="楷体"/>
        <charset val="134"/>
      </rPr>
      <t>泾头项村防疫志愿活动</t>
    </r>
  </si>
  <si>
    <r>
      <rPr>
        <sz val="11"/>
        <rFont val="楷体"/>
        <charset val="134"/>
      </rPr>
      <t>张子超</t>
    </r>
  </si>
  <si>
    <t>20200160103010</t>
  </si>
  <si>
    <r>
      <t>2021</t>
    </r>
    <r>
      <rPr>
        <sz val="11"/>
        <rFont val="楷体"/>
        <charset val="134"/>
      </rPr>
      <t>年疫情守卡消毒</t>
    </r>
  </si>
  <si>
    <r>
      <rPr>
        <sz val="11"/>
        <rFont val="楷体"/>
        <charset val="134"/>
      </rPr>
      <t>金心月</t>
    </r>
  </si>
  <si>
    <t>201901601511</t>
  </si>
  <si>
    <r>
      <t>“</t>
    </r>
    <r>
      <rPr>
        <sz val="11"/>
        <rFont val="楷体"/>
        <charset val="134"/>
      </rPr>
      <t>美化校园，你我同行</t>
    </r>
    <r>
      <rPr>
        <sz val="11"/>
        <rFont val="Times New Roman"/>
        <charset val="134"/>
      </rPr>
      <t>”</t>
    </r>
  </si>
  <si>
    <r>
      <rPr>
        <sz val="11"/>
        <rFont val="楷体"/>
        <charset val="134"/>
      </rPr>
      <t>刘玉辉</t>
    </r>
  </si>
  <si>
    <t>201801601062</t>
  </si>
  <si>
    <r>
      <rPr>
        <sz val="11"/>
        <rFont val="楷体"/>
        <charset val="134"/>
      </rPr>
      <t>二青会花样游泳志愿服务</t>
    </r>
  </si>
  <si>
    <r>
      <rPr>
        <sz val="11"/>
        <rFont val="楷体"/>
        <charset val="134"/>
      </rPr>
      <t>罗</t>
    </r>
    <r>
      <rPr>
        <sz val="11"/>
        <rFont val="Times New Roman"/>
        <charset val="134"/>
      </rPr>
      <t xml:space="preserve">  </t>
    </r>
    <r>
      <rPr>
        <sz val="11"/>
        <rFont val="楷体"/>
        <charset val="134"/>
      </rPr>
      <t>珍</t>
    </r>
  </si>
  <si>
    <t>201801601064</t>
  </si>
  <si>
    <r>
      <rPr>
        <sz val="11"/>
        <rFont val="楷体"/>
        <charset val="134"/>
      </rPr>
      <t>山西大学刷树志愿活动活动</t>
    </r>
  </si>
  <si>
    <r>
      <rPr>
        <sz val="11"/>
        <rFont val="楷体"/>
        <charset val="134"/>
      </rPr>
      <t>刘</t>
    </r>
    <r>
      <rPr>
        <sz val="11"/>
        <rFont val="Times New Roman"/>
        <charset val="134"/>
      </rPr>
      <t xml:space="preserve">  </t>
    </r>
    <r>
      <rPr>
        <sz val="11"/>
        <rFont val="楷体"/>
        <charset val="134"/>
      </rPr>
      <t>旭</t>
    </r>
  </si>
  <si>
    <t>201901603413</t>
  </si>
  <si>
    <r>
      <t>2021</t>
    </r>
    <r>
      <rPr>
        <sz val="11"/>
        <rFont val="楷体"/>
        <charset val="134"/>
      </rPr>
      <t>年疫情防控志愿活动</t>
    </r>
  </si>
  <si>
    <r>
      <rPr>
        <sz val="11"/>
        <rFont val="楷体"/>
        <charset val="134"/>
      </rPr>
      <t>宋法迎</t>
    </r>
  </si>
  <si>
    <t>201901603215</t>
  </si>
  <si>
    <r>
      <rPr>
        <sz val="11"/>
        <rFont val="楷体"/>
        <charset val="134"/>
      </rPr>
      <t>防艾知识巡讲（体育学院）</t>
    </r>
  </si>
  <si>
    <r>
      <rPr>
        <sz val="11"/>
        <rFont val="楷体"/>
        <charset val="134"/>
      </rPr>
      <t>邢敏琪</t>
    </r>
  </si>
  <si>
    <t>20200160401023</t>
  </si>
  <si>
    <r>
      <rPr>
        <sz val="11"/>
        <rFont val="楷体"/>
        <charset val="134"/>
      </rPr>
      <t>李</t>
    </r>
    <r>
      <rPr>
        <sz val="11"/>
        <rFont val="Times New Roman"/>
        <charset val="134"/>
      </rPr>
      <t xml:space="preserve">  </t>
    </r>
    <r>
      <rPr>
        <sz val="11"/>
        <rFont val="楷体"/>
        <charset val="134"/>
      </rPr>
      <t>炎</t>
    </r>
  </si>
  <si>
    <t>201801601057</t>
  </si>
  <si>
    <r>
      <rPr>
        <sz val="11"/>
        <rFont val="楷体"/>
        <charset val="134"/>
      </rPr>
      <t>二青会志愿活动、刷树活动</t>
    </r>
  </si>
  <si>
    <r>
      <rPr>
        <sz val="11"/>
        <rFont val="楷体"/>
        <charset val="134"/>
      </rPr>
      <t>王</t>
    </r>
    <r>
      <rPr>
        <sz val="11"/>
        <rFont val="Times New Roman"/>
        <charset val="134"/>
      </rPr>
      <t xml:space="preserve">  </t>
    </r>
    <r>
      <rPr>
        <sz val="11"/>
        <rFont val="楷体"/>
        <charset val="134"/>
      </rPr>
      <t>健</t>
    </r>
  </si>
  <si>
    <t>201901601419</t>
  </si>
  <si>
    <r>
      <rPr>
        <sz val="11"/>
        <rFont val="楷体"/>
        <charset val="134"/>
      </rPr>
      <t>美化校园，你我同行志愿活动</t>
    </r>
  </si>
  <si>
    <r>
      <rPr>
        <sz val="11"/>
        <rFont val="楷体"/>
        <charset val="134"/>
      </rPr>
      <t>庞明亮</t>
    </r>
  </si>
  <si>
    <t>201901601520</t>
  </si>
  <si>
    <r>
      <rPr>
        <sz val="11"/>
        <rFont val="楷体"/>
        <charset val="134"/>
      </rPr>
      <t>美化校园志愿活动、餐厅志愿活动</t>
    </r>
  </si>
  <si>
    <r>
      <rPr>
        <sz val="11"/>
        <rFont val="楷体"/>
        <charset val="134"/>
      </rPr>
      <t>赵刘宏艺</t>
    </r>
  </si>
  <si>
    <t>201901603226</t>
  </si>
  <si>
    <r>
      <rPr>
        <sz val="11"/>
        <rFont val="楷体"/>
        <charset val="134"/>
      </rPr>
      <t>山西大学档案馆整理志愿服务</t>
    </r>
  </si>
  <si>
    <r>
      <rPr>
        <sz val="11"/>
        <rFont val="楷体"/>
        <charset val="134"/>
      </rPr>
      <t>刘</t>
    </r>
    <r>
      <rPr>
        <sz val="11"/>
        <rFont val="Times New Roman"/>
        <charset val="134"/>
      </rPr>
      <t xml:space="preserve">  </t>
    </r>
    <r>
      <rPr>
        <sz val="11"/>
        <rFont val="楷体"/>
        <charset val="134"/>
      </rPr>
      <t>敏</t>
    </r>
  </si>
  <si>
    <t>20200160101020</t>
  </si>
  <si>
    <r>
      <rPr>
        <sz val="11"/>
        <rFont val="楷体"/>
        <charset val="134"/>
      </rPr>
      <t>校园自行车摆放，疫情志愿活动</t>
    </r>
  </si>
  <si>
    <r>
      <rPr>
        <sz val="11"/>
        <rFont val="楷体"/>
        <charset val="134"/>
      </rPr>
      <t>马可歆</t>
    </r>
  </si>
  <si>
    <t>201901603311</t>
  </si>
  <si>
    <r>
      <rPr>
        <sz val="11"/>
        <rFont val="楷体"/>
        <charset val="134"/>
      </rPr>
      <t>防艾知识巡讲、山西大学招聘会</t>
    </r>
  </si>
  <si>
    <r>
      <rPr>
        <sz val="11"/>
        <rFont val="楷体"/>
        <charset val="134"/>
      </rPr>
      <t>王</t>
    </r>
    <r>
      <rPr>
        <sz val="11"/>
        <rFont val="Times New Roman"/>
        <charset val="134"/>
      </rPr>
      <t xml:space="preserve">  </t>
    </r>
    <r>
      <rPr>
        <sz val="11"/>
        <rFont val="楷体"/>
        <charset val="134"/>
      </rPr>
      <t>博</t>
    </r>
  </si>
  <si>
    <t>20200160102030</t>
  </si>
  <si>
    <r>
      <rPr>
        <sz val="11"/>
        <rFont val="楷体"/>
        <charset val="134"/>
      </rPr>
      <t>山西大学招聘会、防艾知识巡讲</t>
    </r>
  </si>
  <si>
    <r>
      <rPr>
        <sz val="11"/>
        <rFont val="楷体"/>
        <charset val="134"/>
      </rPr>
      <t>孙隽田</t>
    </r>
  </si>
  <si>
    <t>201801603063</t>
  </si>
  <si>
    <r>
      <rPr>
        <sz val="11"/>
        <rFont val="楷体"/>
        <charset val="134"/>
      </rPr>
      <t>山西大学坞城校区创城志愿活动</t>
    </r>
  </si>
  <si>
    <r>
      <rPr>
        <sz val="11"/>
        <rFont val="楷体"/>
        <charset val="134"/>
      </rPr>
      <t>乔</t>
    </r>
    <r>
      <rPr>
        <sz val="11"/>
        <rFont val="Times New Roman"/>
        <charset val="134"/>
      </rPr>
      <t xml:space="preserve">  </t>
    </r>
    <r>
      <rPr>
        <sz val="11"/>
        <rFont val="楷体"/>
        <charset val="134"/>
      </rPr>
      <t>路</t>
    </r>
  </si>
  <si>
    <t>201801603055</t>
  </si>
  <si>
    <r>
      <rPr>
        <sz val="11"/>
        <rFont val="楷体"/>
        <charset val="134"/>
      </rPr>
      <t>王兴华</t>
    </r>
  </si>
  <si>
    <t>201901601420</t>
  </si>
  <si>
    <r>
      <rPr>
        <sz val="11"/>
        <rFont val="楷体"/>
        <charset val="134"/>
      </rPr>
      <t>疫情志愿活动，美化校园志愿活动</t>
    </r>
  </si>
  <si>
    <r>
      <rPr>
        <sz val="11"/>
        <rFont val="楷体"/>
        <charset val="134"/>
      </rPr>
      <t>梁文强</t>
    </r>
  </si>
  <si>
    <t>201901601214</t>
  </si>
  <si>
    <r>
      <rPr>
        <sz val="11"/>
        <rFont val="楷体"/>
        <charset val="134"/>
      </rPr>
      <t>河北省石家庄市疫情防控志愿活动</t>
    </r>
  </si>
  <si>
    <r>
      <rPr>
        <sz val="11"/>
        <rFont val="楷体"/>
        <charset val="134"/>
      </rPr>
      <t>杜德民</t>
    </r>
  </si>
  <si>
    <t>20200160102028</t>
  </si>
  <si>
    <r>
      <rPr>
        <sz val="11"/>
        <rFont val="楷体"/>
        <charset val="134"/>
      </rPr>
      <t>张子瑶</t>
    </r>
  </si>
  <si>
    <t>20200160103018</t>
  </si>
  <si>
    <r>
      <rPr>
        <sz val="11"/>
        <rFont val="楷体"/>
        <charset val="134"/>
      </rPr>
      <t>山西大学招聘会，防艾知识巡讲</t>
    </r>
  </si>
  <si>
    <r>
      <rPr>
        <sz val="11"/>
        <rFont val="楷体"/>
        <charset val="134"/>
      </rPr>
      <t>邓洪铎</t>
    </r>
  </si>
  <si>
    <t>20200160103012</t>
  </si>
  <si>
    <r>
      <rPr>
        <sz val="11"/>
        <rFont val="楷体"/>
        <charset val="134"/>
      </rPr>
      <t>张钰东</t>
    </r>
  </si>
  <si>
    <t>20200160103017</t>
  </si>
  <si>
    <r>
      <rPr>
        <sz val="11"/>
        <rFont val="楷体"/>
        <charset val="134"/>
      </rPr>
      <t>李西锋</t>
    </r>
  </si>
  <si>
    <t>20200160103024</t>
  </si>
  <si>
    <r>
      <rPr>
        <sz val="11"/>
        <rFont val="楷体"/>
        <charset val="134"/>
      </rPr>
      <t>王</t>
    </r>
    <r>
      <rPr>
        <sz val="11"/>
        <rFont val="Times New Roman"/>
        <charset val="134"/>
      </rPr>
      <t xml:space="preserve">  </t>
    </r>
    <r>
      <rPr>
        <sz val="11"/>
        <rFont val="楷体"/>
        <charset val="134"/>
      </rPr>
      <t>远</t>
    </r>
  </si>
  <si>
    <t>20200160101022</t>
  </si>
  <si>
    <r>
      <rPr>
        <sz val="11"/>
        <rFont val="楷体"/>
        <charset val="134"/>
      </rPr>
      <t>山西大学善行</t>
    </r>
    <r>
      <rPr>
        <sz val="11"/>
        <rFont val="Times New Roman"/>
        <charset val="134"/>
      </rPr>
      <t>100•</t>
    </r>
    <r>
      <rPr>
        <sz val="11"/>
        <rFont val="楷体"/>
        <charset val="134"/>
      </rPr>
      <t>义卖活动</t>
    </r>
  </si>
  <si>
    <r>
      <rPr>
        <sz val="11"/>
        <rFont val="楷体"/>
        <charset val="134"/>
      </rPr>
      <t>王</t>
    </r>
    <r>
      <rPr>
        <sz val="11"/>
        <rFont val="Times New Roman"/>
        <charset val="134"/>
      </rPr>
      <t xml:space="preserve">  </t>
    </r>
    <r>
      <rPr>
        <sz val="11"/>
        <rFont val="楷体"/>
        <charset val="134"/>
      </rPr>
      <t>然</t>
    </r>
  </si>
  <si>
    <t>20200160105015</t>
  </si>
  <si>
    <r>
      <rPr>
        <sz val="11"/>
        <rFont val="楷体"/>
        <charset val="134"/>
      </rPr>
      <t>山西大学招聘会、防疫防控志愿活动</t>
    </r>
  </si>
  <si>
    <r>
      <rPr>
        <sz val="11"/>
        <rFont val="楷体"/>
        <charset val="134"/>
      </rPr>
      <t>武垚成</t>
    </r>
  </si>
  <si>
    <t>20200160102007</t>
  </si>
  <si>
    <r>
      <rPr>
        <sz val="11"/>
        <rFont val="楷体"/>
        <charset val="134"/>
      </rPr>
      <t>防艾知识巡讲、山西大学游泳比赛</t>
    </r>
  </si>
  <si>
    <r>
      <rPr>
        <sz val="11"/>
        <rFont val="楷体"/>
        <charset val="134"/>
      </rPr>
      <t>董凤林</t>
    </r>
  </si>
  <si>
    <t>201901601403</t>
  </si>
  <si>
    <r>
      <rPr>
        <sz val="11"/>
        <rFont val="楷体"/>
        <charset val="134"/>
      </rPr>
      <t>河北省唐山市丰南区金盛花苑居委会</t>
    </r>
  </si>
  <si>
    <r>
      <rPr>
        <sz val="11"/>
        <rFont val="楷体"/>
        <charset val="134"/>
      </rPr>
      <t>李</t>
    </r>
    <r>
      <rPr>
        <sz val="11"/>
        <rFont val="Times New Roman"/>
        <charset val="134"/>
      </rPr>
      <t xml:space="preserve">  </t>
    </r>
    <r>
      <rPr>
        <sz val="11"/>
        <rFont val="楷体"/>
        <charset val="134"/>
      </rPr>
      <t>琦</t>
    </r>
  </si>
  <si>
    <t>201901601110</t>
  </si>
  <si>
    <r>
      <rPr>
        <sz val="11"/>
        <rFont val="楷体"/>
        <charset val="134"/>
      </rPr>
      <t>家乡疫情服务志愿活动（去年，今年）</t>
    </r>
  </si>
  <si>
    <r>
      <rPr>
        <sz val="11"/>
        <rFont val="楷体"/>
        <charset val="134"/>
      </rPr>
      <t>周泽芳</t>
    </r>
  </si>
  <si>
    <t>201901601229</t>
  </si>
  <si>
    <r>
      <rPr>
        <sz val="11"/>
        <rFont val="楷体"/>
        <charset val="134"/>
      </rPr>
      <t>餐厅志愿活动（志愿活动证、时长证明）</t>
    </r>
  </si>
  <si>
    <r>
      <rPr>
        <sz val="11"/>
        <rFont val="楷体"/>
        <charset val="134"/>
      </rPr>
      <t>张寒菲</t>
    </r>
  </si>
  <si>
    <t>201901601226</t>
  </si>
  <si>
    <r>
      <rPr>
        <sz val="11"/>
        <rFont val="楷体"/>
        <charset val="134"/>
      </rPr>
      <t>餐厅志愿活动（志愿活动证，时长证明）</t>
    </r>
  </si>
  <si>
    <r>
      <rPr>
        <sz val="11"/>
        <rFont val="楷体"/>
        <charset val="134"/>
      </rPr>
      <t>国云盛</t>
    </r>
  </si>
  <si>
    <t>201901603204</t>
  </si>
  <si>
    <r>
      <rPr>
        <sz val="11"/>
        <rFont val="楷体"/>
        <charset val="134"/>
      </rPr>
      <t>天津市滨海新区四季风情居委会志愿活动</t>
    </r>
  </si>
  <si>
    <r>
      <rPr>
        <sz val="11"/>
        <rFont val="楷体"/>
        <charset val="134"/>
      </rPr>
      <t>李</t>
    </r>
    <r>
      <rPr>
        <sz val="11"/>
        <rFont val="Times New Roman"/>
        <charset val="134"/>
      </rPr>
      <t xml:space="preserve">  </t>
    </r>
    <r>
      <rPr>
        <sz val="11"/>
        <rFont val="楷体"/>
        <charset val="134"/>
      </rPr>
      <t>薇</t>
    </r>
  </si>
  <si>
    <t>201901603310</t>
  </si>
  <si>
    <r>
      <rPr>
        <sz val="11"/>
        <rFont val="楷体"/>
        <charset val="134"/>
      </rPr>
      <t>防艾知识巡讲、疫苗信息录入志愿活动</t>
    </r>
  </si>
  <si>
    <r>
      <rPr>
        <sz val="11"/>
        <rFont val="楷体"/>
        <charset val="134"/>
      </rPr>
      <t>龚红宇</t>
    </r>
  </si>
  <si>
    <t>201901601103</t>
  </si>
  <si>
    <r>
      <rPr>
        <sz val="11"/>
        <rFont val="楷体"/>
        <charset val="134"/>
      </rPr>
      <t>家乡疫情防控志愿活动，家乡旅游志愿活动</t>
    </r>
  </si>
  <si>
    <r>
      <rPr>
        <sz val="11"/>
        <rFont val="楷体"/>
        <charset val="134"/>
      </rPr>
      <t>王棣弘</t>
    </r>
  </si>
  <si>
    <t>20200160102006</t>
  </si>
  <si>
    <r>
      <rPr>
        <sz val="11"/>
        <rFont val="楷体"/>
        <charset val="134"/>
      </rPr>
      <t>山西大学招聘会、防艾知识巡讲（体育学院）</t>
    </r>
  </si>
  <si>
    <r>
      <rPr>
        <sz val="11"/>
        <rFont val="楷体"/>
        <charset val="134"/>
      </rPr>
      <t>冉庆秋</t>
    </r>
  </si>
  <si>
    <t>20500160303015</t>
  </si>
  <si>
    <r>
      <rPr>
        <sz val="11"/>
        <rFont val="楷体"/>
        <charset val="134"/>
      </rPr>
      <t>河北省沧州市沧县刘家庙乡疫情防护志愿服务</t>
    </r>
  </si>
  <si>
    <r>
      <rPr>
        <sz val="11"/>
        <rFont val="楷体"/>
        <charset val="134"/>
      </rPr>
      <t>戴正旺</t>
    </r>
  </si>
  <si>
    <t>201801601017</t>
  </si>
  <si>
    <r>
      <rPr>
        <sz val="11"/>
        <rFont val="楷体"/>
        <charset val="134"/>
      </rPr>
      <t>二青会花样游泳志愿活动、美化校园、疫情守卡</t>
    </r>
  </si>
  <si>
    <r>
      <rPr>
        <sz val="11"/>
        <rFont val="楷体"/>
        <charset val="134"/>
      </rPr>
      <t>马雅梅</t>
    </r>
  </si>
  <si>
    <t>201901601415</t>
  </si>
  <si>
    <r>
      <t>“</t>
    </r>
    <r>
      <rPr>
        <sz val="11"/>
        <rFont val="楷体"/>
        <charset val="134"/>
      </rPr>
      <t>美化校园，你我同行</t>
    </r>
    <r>
      <rPr>
        <sz val="11"/>
        <rFont val="Times New Roman"/>
        <charset val="134"/>
      </rPr>
      <t>”</t>
    </r>
    <r>
      <rPr>
        <sz val="11"/>
        <rFont val="楷体"/>
        <charset val="134"/>
      </rPr>
      <t>志愿活动、餐厅志愿活动</t>
    </r>
  </si>
  <si>
    <r>
      <rPr>
        <sz val="11"/>
        <rFont val="楷体"/>
        <charset val="134"/>
      </rPr>
      <t>袁季恒</t>
    </r>
  </si>
  <si>
    <t>201901601427</t>
  </si>
  <si>
    <r>
      <rPr>
        <sz val="11"/>
        <rFont val="楷体"/>
        <charset val="134"/>
      </rPr>
      <t>张</t>
    </r>
    <r>
      <rPr>
        <sz val="11"/>
        <rFont val="Times New Roman"/>
        <charset val="134"/>
      </rPr>
      <t xml:space="preserve">  </t>
    </r>
    <r>
      <rPr>
        <sz val="11"/>
        <rFont val="楷体"/>
        <charset val="134"/>
      </rPr>
      <t>齐</t>
    </r>
  </si>
  <si>
    <t>20200160101027</t>
  </si>
  <si>
    <r>
      <rPr>
        <sz val="11"/>
        <rFont val="楷体"/>
        <charset val="134"/>
      </rPr>
      <t>校园自行车停放志愿活动活动，山西大学招聘会</t>
    </r>
  </si>
  <si>
    <r>
      <rPr>
        <sz val="11"/>
        <rFont val="楷体"/>
        <charset val="134"/>
      </rPr>
      <t>刘彦佐</t>
    </r>
  </si>
  <si>
    <t>201801602015</t>
  </si>
  <si>
    <r>
      <rPr>
        <sz val="11"/>
        <rFont val="楷体"/>
        <charset val="134"/>
      </rPr>
      <t>二青会花样游泳志愿活动，疫情防控餐厅志愿活动</t>
    </r>
  </si>
  <si>
    <r>
      <rPr>
        <sz val="11"/>
        <rFont val="楷体"/>
        <charset val="134"/>
      </rPr>
      <t>陈泓旭</t>
    </r>
  </si>
  <si>
    <t>20200160304004</t>
  </si>
  <si>
    <r>
      <rPr>
        <sz val="11"/>
        <rFont val="楷体"/>
        <charset val="134"/>
      </rPr>
      <t>山西大学招聘会、山西大学善行</t>
    </r>
    <r>
      <rPr>
        <sz val="11"/>
        <rFont val="Times New Roman"/>
        <charset val="134"/>
      </rPr>
      <t>100</t>
    </r>
    <r>
      <rPr>
        <sz val="11"/>
        <rFont val="楷体"/>
        <charset val="134"/>
      </rPr>
      <t>义卖活动</t>
    </r>
  </si>
  <si>
    <r>
      <rPr>
        <sz val="11"/>
        <rFont val="楷体"/>
        <charset val="134"/>
      </rPr>
      <t>李国帅</t>
    </r>
  </si>
  <si>
    <t>201801601049</t>
  </si>
  <si>
    <r>
      <rPr>
        <sz val="11"/>
        <rFont val="楷体"/>
        <charset val="134"/>
      </rPr>
      <t>创建文明城市志愿活动、疫情防控志愿服务活动</t>
    </r>
  </si>
  <si>
    <r>
      <rPr>
        <sz val="11"/>
        <rFont val="楷体"/>
        <charset val="134"/>
      </rPr>
      <t>张</t>
    </r>
    <r>
      <rPr>
        <sz val="11"/>
        <rFont val="Times New Roman"/>
        <charset val="134"/>
      </rPr>
      <t xml:space="preserve">  </t>
    </r>
    <r>
      <rPr>
        <sz val="11"/>
        <rFont val="楷体"/>
        <charset val="134"/>
      </rPr>
      <t>璐</t>
    </r>
  </si>
  <si>
    <t>201901601330</t>
  </si>
  <si>
    <r>
      <t>“</t>
    </r>
    <r>
      <rPr>
        <sz val="11"/>
        <rFont val="楷体"/>
        <charset val="134"/>
      </rPr>
      <t>美化校园，你我同行</t>
    </r>
    <r>
      <rPr>
        <sz val="11"/>
        <rFont val="Times New Roman"/>
        <charset val="134"/>
      </rPr>
      <t>”</t>
    </r>
    <r>
      <rPr>
        <sz val="11"/>
        <rFont val="楷体"/>
        <charset val="134"/>
      </rPr>
      <t>志愿活动，</t>
    </r>
    <r>
      <rPr>
        <sz val="11"/>
        <rFont val="Times New Roman"/>
        <charset val="134"/>
      </rPr>
      <t>“</t>
    </r>
    <r>
      <rPr>
        <sz val="11"/>
        <rFont val="楷体"/>
        <charset val="134"/>
      </rPr>
      <t>青春兴晋</t>
    </r>
    <r>
      <rPr>
        <sz val="11"/>
        <rFont val="Times New Roman"/>
        <charset val="134"/>
      </rPr>
      <t>”</t>
    </r>
  </si>
  <si>
    <r>
      <rPr>
        <sz val="11"/>
        <rFont val="楷体"/>
        <charset val="134"/>
      </rPr>
      <t>刘东斐</t>
    </r>
  </si>
  <si>
    <t>201701601051</t>
  </si>
  <si>
    <r>
      <rPr>
        <sz val="11"/>
        <rFont val="楷体"/>
        <charset val="134"/>
      </rPr>
      <t>二青会排球志愿活动、</t>
    </r>
    <r>
      <rPr>
        <sz val="11"/>
        <rFont val="Times New Roman"/>
        <charset val="134"/>
      </rPr>
      <t>2021</t>
    </r>
    <r>
      <rPr>
        <sz val="11"/>
        <rFont val="楷体"/>
        <charset val="134"/>
      </rPr>
      <t>年疫情防控志愿活动</t>
    </r>
  </si>
  <si>
    <r>
      <rPr>
        <sz val="11"/>
        <rFont val="楷体"/>
        <charset val="134"/>
      </rPr>
      <t>弓</t>
    </r>
    <r>
      <rPr>
        <sz val="11"/>
        <rFont val="Times New Roman"/>
        <charset val="134"/>
      </rPr>
      <t xml:space="preserve">  </t>
    </r>
    <r>
      <rPr>
        <sz val="11"/>
        <rFont val="楷体"/>
        <charset val="134"/>
      </rPr>
      <t>静</t>
    </r>
  </si>
  <si>
    <t>201801601024</t>
  </si>
  <si>
    <r>
      <rPr>
        <sz val="11"/>
        <rFont val="楷体"/>
        <charset val="134"/>
      </rPr>
      <t>太原市图书馆节水志愿活动、太原南站春运志愿活动</t>
    </r>
  </si>
  <si>
    <r>
      <rPr>
        <sz val="11"/>
        <rFont val="楷体"/>
        <charset val="134"/>
      </rPr>
      <t>刘恬恬</t>
    </r>
  </si>
  <si>
    <t>201823703006</t>
  </si>
  <si>
    <r>
      <rPr>
        <sz val="11"/>
        <rFont val="楷体"/>
        <charset val="134"/>
      </rPr>
      <t>二青会排球测试赛志愿活动、二青会排球赛志愿活动</t>
    </r>
  </si>
  <si>
    <r>
      <rPr>
        <sz val="11"/>
        <rFont val="楷体"/>
        <charset val="134"/>
      </rPr>
      <t>周浩然</t>
    </r>
  </si>
  <si>
    <t>201801602030</t>
  </si>
  <si>
    <r>
      <rPr>
        <sz val="11"/>
        <rFont val="楷体"/>
        <charset val="134"/>
      </rPr>
      <t>二青会排球比赛志愿活动、二青会游泳比赛志愿活动</t>
    </r>
  </si>
  <si>
    <r>
      <rPr>
        <sz val="11"/>
        <rFont val="楷体"/>
        <charset val="134"/>
      </rPr>
      <t>张梓枫</t>
    </r>
  </si>
  <si>
    <t>20200160101019</t>
  </si>
  <si>
    <r>
      <rPr>
        <sz val="11"/>
        <rFont val="楷体"/>
        <charset val="134"/>
      </rPr>
      <t>河北省保定市蠡县南庄镇芦庄村疫情防控志愿活动</t>
    </r>
  </si>
  <si>
    <r>
      <rPr>
        <sz val="11"/>
        <rFont val="楷体"/>
        <charset val="134"/>
      </rPr>
      <t>张泽龙</t>
    </r>
  </si>
  <si>
    <t>201901601126</t>
  </si>
  <si>
    <r>
      <rPr>
        <sz val="11"/>
        <rFont val="楷体"/>
        <charset val="134"/>
      </rPr>
      <t>艺考志愿活动，疫情防控志愿活动，光盘行动，创城</t>
    </r>
  </si>
  <si>
    <r>
      <rPr>
        <sz val="11"/>
        <rFont val="楷体"/>
        <charset val="134"/>
      </rPr>
      <t>李佳钰</t>
    </r>
  </si>
  <si>
    <t>20200160301010</t>
  </si>
  <si>
    <r>
      <rPr>
        <sz val="11"/>
        <rFont val="楷体"/>
        <charset val="134"/>
      </rPr>
      <t>山西省吕梁市离石区后瓦社区疫情防控志愿服务</t>
    </r>
  </si>
  <si>
    <r>
      <rPr>
        <sz val="11"/>
        <rFont val="楷体"/>
        <charset val="134"/>
      </rPr>
      <t>耿</t>
    </r>
    <r>
      <rPr>
        <sz val="11"/>
        <rFont val="Times New Roman"/>
        <charset val="134"/>
      </rPr>
      <t xml:space="preserve">  </t>
    </r>
    <r>
      <rPr>
        <sz val="11"/>
        <rFont val="楷体"/>
        <charset val="134"/>
      </rPr>
      <t>浩</t>
    </r>
  </si>
  <si>
    <t>201901601303</t>
  </si>
  <si>
    <r>
      <rPr>
        <sz val="11"/>
        <rFont val="楷体"/>
        <charset val="134"/>
      </rPr>
      <t>山西大学招聘会</t>
    </r>
    <r>
      <rPr>
        <sz val="11"/>
        <rFont val="Times New Roman"/>
        <charset val="134"/>
      </rPr>
      <t xml:space="preserve">  </t>
    </r>
    <r>
      <rPr>
        <sz val="11"/>
        <rFont val="楷体"/>
        <charset val="134"/>
      </rPr>
      <t>防艾讲座</t>
    </r>
    <r>
      <rPr>
        <sz val="11"/>
        <rFont val="Times New Roman"/>
        <charset val="134"/>
      </rPr>
      <t xml:space="preserve">   </t>
    </r>
    <r>
      <rPr>
        <sz val="11"/>
        <rFont val="楷体"/>
        <charset val="134"/>
      </rPr>
      <t>疫情防控工作</t>
    </r>
  </si>
  <si>
    <r>
      <rPr>
        <sz val="11"/>
        <rFont val="楷体"/>
        <charset val="134"/>
      </rPr>
      <t>丁国荣</t>
    </r>
  </si>
  <si>
    <t>201901601504</t>
  </si>
  <si>
    <r>
      <t>“</t>
    </r>
    <r>
      <rPr>
        <sz val="11"/>
        <rFont val="楷体"/>
        <charset val="134"/>
      </rPr>
      <t>美化校园</t>
    </r>
    <r>
      <rPr>
        <sz val="11"/>
        <rFont val="Times New Roman"/>
        <charset val="134"/>
      </rPr>
      <t xml:space="preserve"> </t>
    </r>
    <r>
      <rPr>
        <sz val="11"/>
        <rFont val="楷体"/>
        <charset val="134"/>
      </rPr>
      <t>你我同行</t>
    </r>
    <r>
      <rPr>
        <sz val="11"/>
        <rFont val="Times New Roman"/>
        <charset val="134"/>
      </rPr>
      <t>”</t>
    </r>
    <r>
      <rPr>
        <sz val="11"/>
        <rFont val="楷体"/>
        <charset val="134"/>
      </rPr>
      <t>志愿活动、防艾知识巡讲</t>
    </r>
  </si>
  <si>
    <r>
      <rPr>
        <sz val="11"/>
        <rFont val="楷体"/>
        <charset val="134"/>
      </rPr>
      <t>周</t>
    </r>
    <r>
      <rPr>
        <sz val="11"/>
        <rFont val="Times New Roman"/>
        <charset val="134"/>
      </rPr>
      <t xml:space="preserve">  </t>
    </r>
    <r>
      <rPr>
        <sz val="11"/>
        <rFont val="楷体"/>
        <charset val="134"/>
      </rPr>
      <t>通</t>
    </r>
  </si>
  <si>
    <t>201823703014</t>
  </si>
  <si>
    <r>
      <rPr>
        <sz val="11"/>
        <rFont val="楷体"/>
        <charset val="134"/>
      </rPr>
      <t>二青会排球比赛山西大学专场、二青会排球测试赛</t>
    </r>
  </si>
  <si>
    <r>
      <rPr>
        <sz val="11"/>
        <rFont val="楷体"/>
        <charset val="134"/>
      </rPr>
      <t>郝</t>
    </r>
    <r>
      <rPr>
        <sz val="11"/>
        <rFont val="Times New Roman"/>
        <charset val="134"/>
      </rPr>
      <t xml:space="preserve">  </t>
    </r>
    <r>
      <rPr>
        <sz val="11"/>
        <rFont val="楷体"/>
        <charset val="134"/>
      </rPr>
      <t>聪</t>
    </r>
  </si>
  <si>
    <t>20200160101001</t>
  </si>
  <si>
    <r>
      <rPr>
        <sz val="11"/>
        <rFont val="楷体"/>
        <charset val="134"/>
      </rPr>
      <t>山西大学招聘会、防艾知识巡讲、光盘行动餐厅活动</t>
    </r>
  </si>
  <si>
    <r>
      <rPr>
        <sz val="11"/>
        <rFont val="楷体"/>
        <charset val="134"/>
      </rPr>
      <t>暴美伶</t>
    </r>
  </si>
  <si>
    <t>20200160401001</t>
  </si>
  <si>
    <r>
      <t>2021</t>
    </r>
    <r>
      <rPr>
        <sz val="11"/>
        <rFont val="楷体"/>
        <charset val="134"/>
      </rPr>
      <t>山西省晋中市榆次区新冠疫情防控志愿服务</t>
    </r>
  </si>
  <si>
    <r>
      <rPr>
        <sz val="11"/>
        <rFont val="楷体"/>
        <charset val="134"/>
      </rPr>
      <t>李宇彤</t>
    </r>
  </si>
  <si>
    <t>201901601413</t>
  </si>
  <si>
    <r>
      <rPr>
        <sz val="11"/>
        <rFont val="楷体"/>
        <charset val="134"/>
      </rPr>
      <t>美化校园，你我同行志愿活动、美化校园，你我同行</t>
    </r>
  </si>
  <si>
    <r>
      <rPr>
        <sz val="11"/>
        <rFont val="楷体"/>
        <charset val="134"/>
      </rPr>
      <t>王</t>
    </r>
    <r>
      <rPr>
        <sz val="11"/>
        <rFont val="Times New Roman"/>
        <charset val="134"/>
      </rPr>
      <t xml:space="preserve">  </t>
    </r>
    <r>
      <rPr>
        <sz val="11"/>
        <rFont val="楷体"/>
        <charset val="134"/>
      </rPr>
      <t>燃</t>
    </r>
  </si>
  <si>
    <t>20200160105005</t>
  </si>
  <si>
    <r>
      <rPr>
        <sz val="11"/>
        <rFont val="楷体"/>
        <charset val="134"/>
      </rPr>
      <t>爱国卫生季</t>
    </r>
    <r>
      <rPr>
        <sz val="11"/>
        <rFont val="Times New Roman"/>
        <charset val="134"/>
      </rPr>
      <t>--</t>
    </r>
    <r>
      <rPr>
        <sz val="11"/>
        <rFont val="楷体"/>
        <charset val="134"/>
      </rPr>
      <t>我们在行动、</t>
    </r>
    <r>
      <rPr>
        <sz val="11"/>
        <rFont val="Times New Roman"/>
        <charset val="134"/>
      </rPr>
      <t>“</t>
    </r>
    <r>
      <rPr>
        <sz val="11"/>
        <rFont val="楷体"/>
        <charset val="134"/>
      </rPr>
      <t>光盘行动</t>
    </r>
    <r>
      <rPr>
        <sz val="11"/>
        <rFont val="Times New Roman"/>
        <charset val="134"/>
      </rPr>
      <t>”</t>
    </r>
    <r>
      <rPr>
        <sz val="11"/>
        <rFont val="楷体"/>
        <charset val="134"/>
      </rPr>
      <t>餐厅活动</t>
    </r>
  </si>
  <si>
    <r>
      <rPr>
        <sz val="11"/>
        <rFont val="楷体"/>
        <charset val="134"/>
      </rPr>
      <t>敦玉静</t>
    </r>
  </si>
  <si>
    <t>201901601404</t>
  </si>
  <si>
    <r>
      <t>“</t>
    </r>
    <r>
      <rPr>
        <sz val="11"/>
        <rFont val="楷体"/>
        <charset val="134"/>
      </rPr>
      <t>美化校园，你我同行</t>
    </r>
    <r>
      <rPr>
        <sz val="11"/>
        <rFont val="Times New Roman"/>
        <charset val="134"/>
      </rPr>
      <t>”</t>
    </r>
    <r>
      <rPr>
        <sz val="11"/>
        <rFont val="楷体"/>
        <charset val="134"/>
      </rPr>
      <t>志愿活动，家乡疫情防控志愿活动</t>
    </r>
  </si>
  <si>
    <r>
      <rPr>
        <sz val="11"/>
        <rFont val="楷体"/>
        <charset val="134"/>
      </rPr>
      <t>郑</t>
    </r>
    <r>
      <rPr>
        <sz val="11"/>
        <rFont val="Times New Roman"/>
        <charset val="134"/>
      </rPr>
      <t xml:space="preserve">  </t>
    </r>
    <r>
      <rPr>
        <sz val="11"/>
        <rFont val="楷体"/>
        <charset val="134"/>
      </rPr>
      <t>皓</t>
    </r>
  </si>
  <si>
    <t>201901601128</t>
  </si>
  <si>
    <r>
      <rPr>
        <sz val="11"/>
        <rFont val="楷体"/>
        <charset val="134"/>
      </rPr>
      <t>家乡疫情防控志愿活动</t>
    </r>
    <r>
      <rPr>
        <sz val="11"/>
        <rFont val="Times New Roman"/>
        <charset val="134"/>
      </rPr>
      <t xml:space="preserve">  </t>
    </r>
    <r>
      <rPr>
        <sz val="11"/>
        <rFont val="楷体"/>
        <charset val="134"/>
      </rPr>
      <t>山西大学餐厅疫情防控志愿活动</t>
    </r>
  </si>
  <si>
    <r>
      <rPr>
        <sz val="11"/>
        <rFont val="楷体"/>
        <charset val="134"/>
      </rPr>
      <t>张梦洋</t>
    </r>
  </si>
  <si>
    <t>201801601134</t>
  </si>
  <si>
    <r>
      <rPr>
        <sz val="11"/>
        <rFont val="楷体"/>
        <charset val="134"/>
      </rPr>
      <t>二青会排球、二青会花样游泳、美化校园你我同行活动</t>
    </r>
  </si>
  <si>
    <r>
      <rPr>
        <sz val="11"/>
        <rFont val="楷体"/>
        <charset val="134"/>
      </rPr>
      <t>王智豪</t>
    </r>
  </si>
  <si>
    <t>201901601323</t>
  </si>
  <si>
    <r>
      <rPr>
        <sz val="11"/>
        <rFont val="楷体"/>
        <charset val="134"/>
      </rPr>
      <t>美化校园你我同行、防艾知识巡讲、文明校园系列活动</t>
    </r>
  </si>
  <si>
    <r>
      <rPr>
        <sz val="11"/>
        <rFont val="楷体"/>
        <charset val="134"/>
      </rPr>
      <t>王战宇</t>
    </r>
  </si>
  <si>
    <t>201901601422</t>
  </si>
  <si>
    <r>
      <rPr>
        <sz val="11"/>
        <rFont val="楷体"/>
        <charset val="134"/>
      </rPr>
      <t>防艾知识巡讲（体育学院）、山西大学游泳比赛志愿活动</t>
    </r>
  </si>
  <si>
    <r>
      <rPr>
        <sz val="11"/>
        <rFont val="楷体"/>
        <charset val="134"/>
      </rPr>
      <t>杨晨宇</t>
    </r>
  </si>
  <si>
    <t>201901601122</t>
  </si>
  <si>
    <r>
      <rPr>
        <sz val="11"/>
        <rFont val="楷体"/>
        <charset val="134"/>
      </rPr>
      <t>防艾知识巡讲、美化校园志愿活动、假期疫情防控志愿活动</t>
    </r>
  </si>
  <si>
    <r>
      <rPr>
        <sz val="11"/>
        <rFont val="楷体"/>
        <charset val="134"/>
      </rPr>
      <t>刘佳昊</t>
    </r>
  </si>
  <si>
    <t>201801603044</t>
  </si>
  <si>
    <r>
      <t>2020</t>
    </r>
    <r>
      <rPr>
        <sz val="11"/>
        <rFont val="楷体"/>
        <charset val="134"/>
      </rPr>
      <t>年河北省唐山市路北区张思庄委员会疫情防控工作</t>
    </r>
  </si>
  <si>
    <r>
      <rPr>
        <sz val="11"/>
        <rFont val="楷体"/>
        <charset val="134"/>
      </rPr>
      <t>赵一鸣</t>
    </r>
  </si>
  <si>
    <t>201901601527</t>
  </si>
  <si>
    <r>
      <rPr>
        <sz val="11"/>
        <color rgb="FF000000"/>
        <rFont val="楷体"/>
        <charset val="134"/>
      </rPr>
      <t>家乡疫情防控志愿活动，寸草心关爱老人走进西关养老院活动</t>
    </r>
  </si>
  <si>
    <r>
      <rPr>
        <sz val="11"/>
        <rFont val="楷体"/>
        <charset val="134"/>
      </rPr>
      <t>李高烨</t>
    </r>
  </si>
  <si>
    <t>201901601512</t>
  </si>
  <si>
    <r>
      <rPr>
        <sz val="11"/>
        <rFont val="楷体"/>
        <charset val="134"/>
      </rPr>
      <t>餐厅志愿活动（志愿活动证，志愿汇志愿活动服务记录时长证明）</t>
    </r>
  </si>
  <si>
    <r>
      <rPr>
        <sz val="11"/>
        <rFont val="楷体"/>
        <charset val="134"/>
      </rPr>
      <t>王</t>
    </r>
    <r>
      <rPr>
        <sz val="11"/>
        <rFont val="Times New Roman"/>
        <charset val="134"/>
      </rPr>
      <t xml:space="preserve">  </t>
    </r>
    <r>
      <rPr>
        <sz val="11"/>
        <rFont val="楷体"/>
        <charset val="134"/>
      </rPr>
      <t>军</t>
    </r>
  </si>
  <si>
    <t>201901601116</t>
  </si>
  <si>
    <r>
      <rPr>
        <sz val="11"/>
        <rFont val="楷体"/>
        <charset val="134"/>
      </rPr>
      <t>防艾知识巡讲、山西省图书馆志愿活动、山西大学创城志愿活动</t>
    </r>
  </si>
  <si>
    <r>
      <rPr>
        <sz val="11"/>
        <rFont val="楷体"/>
        <charset val="134"/>
      </rPr>
      <t>王银银</t>
    </r>
  </si>
  <si>
    <t>201801601096</t>
  </si>
  <si>
    <r>
      <rPr>
        <sz val="11"/>
        <rFont val="楷体"/>
        <charset val="134"/>
      </rPr>
      <t>二青会的攀岩摄像，美化校园</t>
    </r>
    <r>
      <rPr>
        <sz val="11"/>
        <rFont val="Times New Roman"/>
        <charset val="134"/>
      </rPr>
      <t>“</t>
    </r>
    <r>
      <rPr>
        <sz val="11"/>
        <rFont val="楷体"/>
        <charset val="134"/>
      </rPr>
      <t>捡垃圾</t>
    </r>
    <r>
      <rPr>
        <sz val="11"/>
        <rFont val="Times New Roman"/>
        <charset val="134"/>
      </rPr>
      <t>”</t>
    </r>
    <r>
      <rPr>
        <sz val="11"/>
        <rFont val="楷体"/>
        <charset val="134"/>
      </rPr>
      <t>，刷树，支付宝浇水</t>
    </r>
  </si>
  <si>
    <r>
      <rPr>
        <sz val="11"/>
        <rFont val="楷体"/>
        <charset val="134"/>
      </rPr>
      <t>王</t>
    </r>
    <r>
      <rPr>
        <sz val="11"/>
        <rFont val="Times New Roman"/>
        <charset val="134"/>
      </rPr>
      <t xml:space="preserve">  </t>
    </r>
    <r>
      <rPr>
        <sz val="11"/>
        <rFont val="楷体"/>
        <charset val="134"/>
      </rPr>
      <t>靓</t>
    </r>
  </si>
  <si>
    <t>201901603318</t>
  </si>
  <si>
    <r>
      <rPr>
        <sz val="11"/>
        <rFont val="楷体"/>
        <charset val="134"/>
      </rPr>
      <t>山西大学招聘会、防艾知识巡讲、山西大学档案馆整理志愿服务</t>
    </r>
  </si>
  <si>
    <r>
      <rPr>
        <sz val="11"/>
        <rFont val="楷体"/>
        <charset val="134"/>
      </rPr>
      <t>武泽敏</t>
    </r>
  </si>
  <si>
    <t>20200160102008</t>
  </si>
  <si>
    <r>
      <rPr>
        <sz val="11"/>
        <rFont val="楷体"/>
        <charset val="134"/>
      </rPr>
      <t>山西大学招聘会、</t>
    </r>
    <r>
      <rPr>
        <sz val="11"/>
        <rFont val="Times New Roman"/>
        <charset val="134"/>
      </rPr>
      <t>“</t>
    </r>
    <r>
      <rPr>
        <sz val="11"/>
        <rFont val="楷体"/>
        <charset val="134"/>
      </rPr>
      <t>光盘行动</t>
    </r>
    <r>
      <rPr>
        <sz val="11"/>
        <rFont val="Times New Roman"/>
        <charset val="134"/>
      </rPr>
      <t>”</t>
    </r>
    <r>
      <rPr>
        <sz val="11"/>
        <rFont val="楷体"/>
        <charset val="134"/>
      </rPr>
      <t>餐厅活动、山西大学游泳比赛、</t>
    </r>
  </si>
  <si>
    <r>
      <rPr>
        <sz val="11"/>
        <rFont val="楷体"/>
        <charset val="134"/>
      </rPr>
      <t>郝志勇</t>
    </r>
  </si>
  <si>
    <t>20200160102002</t>
  </si>
  <si>
    <r>
      <rPr>
        <sz val="11"/>
        <rFont val="楷体"/>
        <charset val="134"/>
      </rPr>
      <t>光盘志愿活动行动（清真餐厅），山西大学善行</t>
    </r>
    <r>
      <rPr>
        <sz val="11"/>
        <rFont val="Times New Roman"/>
        <charset val="134"/>
      </rPr>
      <t>100-</t>
    </r>
    <r>
      <rPr>
        <sz val="11"/>
        <rFont val="楷体"/>
        <charset val="134"/>
      </rPr>
      <t>义卖活动</t>
    </r>
  </si>
  <si>
    <r>
      <rPr>
        <sz val="11"/>
        <rFont val="楷体"/>
        <charset val="134"/>
      </rPr>
      <t>申</t>
    </r>
    <r>
      <rPr>
        <sz val="11"/>
        <rFont val="Times New Roman"/>
        <charset val="134"/>
      </rPr>
      <t xml:space="preserve">  </t>
    </r>
    <r>
      <rPr>
        <sz val="11"/>
        <rFont val="楷体"/>
        <charset val="134"/>
      </rPr>
      <t>淼</t>
    </r>
  </si>
  <si>
    <t>201801601072</t>
  </si>
  <si>
    <r>
      <rPr>
        <sz val="11"/>
        <rFont val="楷体"/>
        <charset val="134"/>
      </rPr>
      <t>二青会攀岩志愿活动、二青会志愿活动培训、山西大学志愿刷树活动</t>
    </r>
  </si>
  <si>
    <r>
      <rPr>
        <sz val="11"/>
        <rFont val="楷体"/>
        <charset val="134"/>
      </rPr>
      <t>胡伟聪</t>
    </r>
  </si>
  <si>
    <t>20200160101025</t>
  </si>
  <si>
    <r>
      <rPr>
        <sz val="11"/>
        <rFont val="楷体"/>
        <charset val="134"/>
      </rPr>
      <t>校园自行车停放志愿服务活动、山西大学善行</t>
    </r>
    <r>
      <rPr>
        <sz val="11"/>
        <rFont val="Times New Roman"/>
        <charset val="134"/>
      </rPr>
      <t>100</t>
    </r>
    <r>
      <rPr>
        <sz val="11"/>
        <rFont val="楷体"/>
        <charset val="134"/>
      </rPr>
      <t>，义卖活动</t>
    </r>
  </si>
  <si>
    <r>
      <rPr>
        <sz val="11"/>
        <rFont val="楷体"/>
        <charset val="134"/>
      </rPr>
      <t>王梓辰</t>
    </r>
  </si>
  <si>
    <t>20200160401022</t>
  </si>
  <si>
    <r>
      <t>2021</t>
    </r>
    <r>
      <rPr>
        <sz val="11"/>
        <rFont val="楷体"/>
        <charset val="134"/>
      </rPr>
      <t>山西省晋中市太谷区太谷纺织厂新冠病毒疫情防控志愿活动</t>
    </r>
  </si>
  <si>
    <r>
      <rPr>
        <sz val="11"/>
        <rFont val="楷体"/>
        <charset val="134"/>
      </rPr>
      <t>韦振宇</t>
    </r>
  </si>
  <si>
    <t>201901603220</t>
  </si>
  <si>
    <r>
      <rPr>
        <sz val="11"/>
        <rFont val="楷体"/>
        <charset val="134"/>
      </rPr>
      <t>山西大学招聘会、防艾知识巡讲、美化环境、家乡新冠肺炎疫情防控志愿活动</t>
    </r>
  </si>
  <si>
    <r>
      <rPr>
        <sz val="11"/>
        <rFont val="楷体"/>
        <charset val="134"/>
      </rPr>
      <t>王</t>
    </r>
    <r>
      <rPr>
        <sz val="11"/>
        <rFont val="Times New Roman"/>
        <charset val="134"/>
      </rPr>
      <t xml:space="preserve">  </t>
    </r>
    <r>
      <rPr>
        <sz val="11"/>
        <rFont val="楷体"/>
        <charset val="134"/>
      </rPr>
      <t>昊</t>
    </r>
  </si>
  <si>
    <t>201901601222</t>
  </si>
  <si>
    <r>
      <rPr>
        <sz val="11"/>
        <rFont val="楷体"/>
        <charset val="134"/>
      </rPr>
      <t>防艾知识巡讲（体育学院）、防艾全体志愿活动大会、疫情防控餐厅志愿活动、</t>
    </r>
  </si>
  <si>
    <r>
      <rPr>
        <sz val="11"/>
        <rFont val="楷体"/>
        <charset val="134"/>
      </rPr>
      <t>杨程茹</t>
    </r>
  </si>
  <si>
    <t>201801601117</t>
  </si>
  <si>
    <r>
      <rPr>
        <sz val="11"/>
        <rFont val="楷体"/>
        <charset val="134"/>
      </rPr>
      <t>二青会排球志愿活动、山西大学餐厅防疫志愿活动、</t>
    </r>
    <r>
      <rPr>
        <sz val="11"/>
        <rFont val="Times New Roman"/>
        <charset val="134"/>
      </rPr>
      <t>2021</t>
    </r>
    <r>
      <rPr>
        <sz val="11"/>
        <rFont val="楷体"/>
        <charset val="134"/>
      </rPr>
      <t>年疫情防控志愿活动</t>
    </r>
  </si>
  <si>
    <r>
      <rPr>
        <sz val="11"/>
        <rFont val="楷体"/>
        <charset val="134"/>
      </rPr>
      <t>贺雪峰</t>
    </r>
  </si>
  <si>
    <t>20200160103002</t>
  </si>
  <si>
    <r>
      <rPr>
        <sz val="11"/>
        <rFont val="楷体"/>
        <charset val="134"/>
      </rPr>
      <t>山西大学招聘会，防艾知识巡讲</t>
    </r>
    <r>
      <rPr>
        <sz val="11"/>
        <rFont val="Times New Roman"/>
        <charset val="134"/>
      </rPr>
      <t>(</t>
    </r>
    <r>
      <rPr>
        <sz val="11"/>
        <rFont val="楷体"/>
        <charset val="134"/>
      </rPr>
      <t>体育学院），高平共青团疫情防控志愿服务</t>
    </r>
  </si>
  <si>
    <r>
      <rPr>
        <sz val="11"/>
        <rFont val="楷体"/>
        <charset val="134"/>
      </rPr>
      <t>郭嘉欣</t>
    </r>
  </si>
  <si>
    <t>201801601026</t>
  </si>
  <si>
    <r>
      <rPr>
        <sz val="11"/>
        <rFont val="楷体"/>
        <charset val="134"/>
      </rPr>
      <t>二青会排球志愿活动、山西大学餐厅防疫志愿活动、山西大学坞城校区创城志愿活动</t>
    </r>
  </si>
  <si>
    <r>
      <rPr>
        <sz val="11"/>
        <rFont val="楷体"/>
        <charset val="134"/>
      </rPr>
      <t>赵一璇</t>
    </r>
  </si>
  <si>
    <t>201801601145</t>
  </si>
  <si>
    <r>
      <rPr>
        <sz val="11"/>
        <rFont val="楷体"/>
        <charset val="134"/>
      </rPr>
      <t>二青会攀岩志愿活动、美化校园、创城志愿活动、最美乡村教师颁奖典礼志愿活动</t>
    </r>
  </si>
  <si>
    <r>
      <rPr>
        <sz val="11"/>
        <rFont val="楷体"/>
        <charset val="134"/>
      </rPr>
      <t>赵启辉</t>
    </r>
  </si>
  <si>
    <t>201901603426</t>
  </si>
  <si>
    <r>
      <rPr>
        <sz val="11"/>
        <rFont val="楷体"/>
        <charset val="134"/>
      </rPr>
      <t>校园招聘会</t>
    </r>
    <r>
      <rPr>
        <sz val="11"/>
        <rFont val="Times New Roman"/>
        <charset val="134"/>
      </rPr>
      <t>1.7</t>
    </r>
    <r>
      <rPr>
        <sz val="11"/>
        <rFont val="楷体"/>
        <charset val="134"/>
      </rPr>
      <t>时长，防艾志愿巡讲</t>
    </r>
    <r>
      <rPr>
        <sz val="11"/>
        <rFont val="Times New Roman"/>
        <charset val="134"/>
      </rPr>
      <t>2</t>
    </r>
    <r>
      <rPr>
        <sz val="11"/>
        <rFont val="楷体"/>
        <charset val="134"/>
      </rPr>
      <t>时长，山西大学社区志愿活动</t>
    </r>
    <r>
      <rPr>
        <sz val="11"/>
        <rFont val="Times New Roman"/>
        <charset val="134"/>
      </rPr>
      <t>308</t>
    </r>
    <r>
      <rPr>
        <sz val="11"/>
        <rFont val="楷体"/>
        <charset val="134"/>
      </rPr>
      <t>时长</t>
    </r>
  </si>
  <si>
    <r>
      <rPr>
        <sz val="11"/>
        <rFont val="楷体"/>
        <charset val="134"/>
      </rPr>
      <t>时婷婷</t>
    </r>
  </si>
  <si>
    <t>201801601075</t>
  </si>
  <si>
    <r>
      <rPr>
        <sz val="11"/>
        <rFont val="楷体"/>
        <charset val="134"/>
      </rPr>
      <t>二青会攀岩志愿活动、二青会志愿活动培训、美化校园你我同行、光盘行动餐厅活动</t>
    </r>
  </si>
  <si>
    <r>
      <rPr>
        <sz val="11"/>
        <rFont val="楷体"/>
        <charset val="134"/>
      </rPr>
      <t>梁靖梓</t>
    </r>
  </si>
  <si>
    <t>201801603040</t>
  </si>
  <si>
    <r>
      <rPr>
        <sz val="11"/>
        <rFont val="楷体"/>
        <charset val="134"/>
      </rPr>
      <t>汾阳市检验测试所疫情防控绿色通道志愿服务、山西大学坞城路校区创城志愿活动</t>
    </r>
  </si>
  <si>
    <r>
      <rPr>
        <sz val="11"/>
        <rFont val="楷体"/>
        <charset val="134"/>
      </rPr>
      <t>杨佳乐</t>
    </r>
  </si>
  <si>
    <t>20200160101008</t>
  </si>
  <si>
    <r>
      <rPr>
        <sz val="11"/>
        <rFont val="楷体"/>
        <charset val="134"/>
      </rPr>
      <t>家乡疫情防控志愿活动</t>
    </r>
    <r>
      <rPr>
        <sz val="11"/>
        <rFont val="Times New Roman"/>
        <charset val="134"/>
      </rPr>
      <t xml:space="preserve">  </t>
    </r>
    <r>
      <rPr>
        <sz val="11"/>
        <rFont val="楷体"/>
        <charset val="134"/>
      </rPr>
      <t>防艾校内宣传</t>
    </r>
    <r>
      <rPr>
        <sz val="11"/>
        <rFont val="Times New Roman"/>
        <charset val="134"/>
      </rPr>
      <t xml:space="preserve">  </t>
    </r>
    <r>
      <rPr>
        <sz val="11"/>
        <rFont val="楷体"/>
        <charset val="134"/>
      </rPr>
      <t>防艾知识巡讲</t>
    </r>
    <r>
      <rPr>
        <sz val="11"/>
        <rFont val="Times New Roman"/>
        <charset val="134"/>
      </rPr>
      <t xml:space="preserve">  </t>
    </r>
    <r>
      <rPr>
        <sz val="11"/>
        <rFont val="楷体"/>
        <charset val="134"/>
      </rPr>
      <t>防艾全体志愿活动大会</t>
    </r>
  </si>
  <si>
    <r>
      <rPr>
        <sz val="11"/>
        <rFont val="楷体"/>
        <charset val="134"/>
      </rPr>
      <t>安凯旋</t>
    </r>
  </si>
  <si>
    <t>20200160103001</t>
  </si>
  <si>
    <r>
      <rPr>
        <sz val="11"/>
        <rFont val="楷体"/>
        <charset val="134"/>
      </rPr>
      <t>山西大学招聘会、防艾知识巡讲、交城县疫情防控、</t>
    </r>
    <r>
      <rPr>
        <sz val="11"/>
        <rFont val="Times New Roman"/>
        <charset val="134"/>
      </rPr>
      <t>“</t>
    </r>
    <r>
      <rPr>
        <sz val="11"/>
        <rFont val="楷体"/>
        <charset val="134"/>
      </rPr>
      <t>爱有伴</t>
    </r>
    <r>
      <rPr>
        <sz val="11"/>
        <rFont val="Times New Roman"/>
        <charset val="134"/>
      </rPr>
      <t>”</t>
    </r>
    <r>
      <rPr>
        <sz val="11"/>
        <rFont val="楷体"/>
        <charset val="134"/>
      </rPr>
      <t>走访困境青少年活动</t>
    </r>
  </si>
  <si>
    <r>
      <rPr>
        <sz val="11"/>
        <rFont val="楷体"/>
        <charset val="134"/>
      </rPr>
      <t>李欣欣</t>
    </r>
  </si>
  <si>
    <t>201801602012</t>
  </si>
  <si>
    <r>
      <rPr>
        <sz val="11"/>
        <rFont val="楷体"/>
        <charset val="134"/>
      </rPr>
      <t>二青会省直专项，山西大学游泳比赛志愿活动</t>
    </r>
    <r>
      <rPr>
        <sz val="11"/>
        <rFont val="Times New Roman"/>
        <charset val="134"/>
      </rPr>
      <t xml:space="preserve"> </t>
    </r>
    <r>
      <rPr>
        <sz val="11"/>
        <rFont val="楷体"/>
        <charset val="134"/>
      </rPr>
      <t>两次，光盘行动，疫情餐厅志愿活动两次</t>
    </r>
  </si>
  <si>
    <r>
      <rPr>
        <sz val="11"/>
        <rFont val="楷体"/>
        <charset val="134"/>
      </rPr>
      <t>赵志鹏</t>
    </r>
  </si>
  <si>
    <t>201801601148</t>
  </si>
  <si>
    <r>
      <rPr>
        <sz val="11"/>
        <rFont val="楷体"/>
        <charset val="134"/>
      </rPr>
      <t>山西大学坞城校区创城志愿活动、防艾知识巡讲、</t>
    </r>
    <r>
      <rPr>
        <sz val="11"/>
        <rFont val="Times New Roman"/>
        <charset val="134"/>
      </rPr>
      <t>2021</t>
    </r>
    <r>
      <rPr>
        <sz val="11"/>
        <rFont val="楷体"/>
        <charset val="134"/>
      </rPr>
      <t>年寒假涞源县北坛村疫情防控</t>
    </r>
  </si>
  <si>
    <r>
      <rPr>
        <sz val="11"/>
        <rFont val="楷体"/>
        <charset val="134"/>
      </rPr>
      <t>李倩倩</t>
    </r>
  </si>
  <si>
    <t>201801601052</t>
  </si>
  <si>
    <r>
      <rPr>
        <sz val="11"/>
        <rFont val="楷体"/>
        <charset val="134"/>
      </rPr>
      <t>美化校园你我同行、太原南站春运志愿活动、二青会攀岩、刷树志愿活动、疫情防控志愿活动</t>
    </r>
  </si>
  <si>
    <r>
      <rPr>
        <sz val="11"/>
        <rFont val="楷体"/>
        <charset val="134"/>
      </rPr>
      <t>郗亚栋</t>
    </r>
  </si>
  <si>
    <t>201901601529</t>
  </si>
  <si>
    <r>
      <rPr>
        <sz val="11"/>
        <rFont val="楷体"/>
        <charset val="134"/>
      </rPr>
      <t>家乡防疫</t>
    </r>
    <r>
      <rPr>
        <sz val="11"/>
        <rFont val="Times New Roman"/>
        <charset val="134"/>
      </rPr>
      <t xml:space="preserve">  </t>
    </r>
    <r>
      <rPr>
        <sz val="11"/>
        <rFont val="楷体"/>
        <charset val="134"/>
      </rPr>
      <t>春运志愿活动</t>
    </r>
    <r>
      <rPr>
        <sz val="11"/>
        <rFont val="Times New Roman"/>
        <charset val="134"/>
      </rPr>
      <t xml:space="preserve">  </t>
    </r>
    <r>
      <rPr>
        <sz val="11"/>
        <rFont val="楷体"/>
        <charset val="134"/>
      </rPr>
      <t>艺考志愿活动</t>
    </r>
    <r>
      <rPr>
        <sz val="11"/>
        <rFont val="Times New Roman"/>
        <charset val="134"/>
      </rPr>
      <t xml:space="preserve">  </t>
    </r>
    <r>
      <rPr>
        <sz val="11"/>
        <rFont val="楷体"/>
        <charset val="134"/>
      </rPr>
      <t>美化校园</t>
    </r>
    <r>
      <rPr>
        <sz val="11"/>
        <rFont val="Times New Roman"/>
        <charset val="134"/>
      </rPr>
      <t xml:space="preserve">  </t>
    </r>
    <r>
      <rPr>
        <sz val="11"/>
        <rFont val="楷体"/>
        <charset val="134"/>
      </rPr>
      <t>北家属院活动</t>
    </r>
    <r>
      <rPr>
        <sz val="11"/>
        <rFont val="Times New Roman"/>
        <charset val="134"/>
      </rPr>
      <t xml:space="preserve">  </t>
    </r>
    <r>
      <rPr>
        <sz val="11"/>
        <rFont val="楷体"/>
        <charset val="134"/>
      </rPr>
      <t>光盘行动</t>
    </r>
    <r>
      <rPr>
        <sz val="11"/>
        <rFont val="Times New Roman"/>
        <charset val="134"/>
      </rPr>
      <t xml:space="preserve">  </t>
    </r>
  </si>
  <si>
    <r>
      <rPr>
        <sz val="11"/>
        <rFont val="楷体"/>
        <charset val="134"/>
      </rPr>
      <t>焦婷婷</t>
    </r>
  </si>
  <si>
    <t>201801601045</t>
  </si>
  <si>
    <r>
      <t>“</t>
    </r>
    <r>
      <rPr>
        <sz val="11"/>
        <rFont val="楷体"/>
        <charset val="134"/>
      </rPr>
      <t>美化校园，你我同行</t>
    </r>
    <r>
      <rPr>
        <sz val="11"/>
        <rFont val="Times New Roman"/>
        <charset val="134"/>
      </rPr>
      <t>”</t>
    </r>
    <r>
      <rPr>
        <sz val="11"/>
        <rFont val="楷体"/>
        <charset val="134"/>
      </rPr>
      <t>，抗击疫情</t>
    </r>
    <r>
      <rPr>
        <sz val="11"/>
        <rFont val="Times New Roman"/>
        <charset val="134"/>
      </rPr>
      <t>“</t>
    </r>
    <r>
      <rPr>
        <sz val="11"/>
        <rFont val="楷体"/>
        <charset val="134"/>
      </rPr>
      <t>伙伴计划爱心助教</t>
    </r>
    <r>
      <rPr>
        <sz val="11"/>
        <rFont val="Times New Roman"/>
        <charset val="134"/>
      </rPr>
      <t>”</t>
    </r>
    <r>
      <rPr>
        <sz val="11"/>
        <rFont val="楷体"/>
        <charset val="134"/>
      </rPr>
      <t>志愿活动活动，</t>
    </r>
    <r>
      <rPr>
        <sz val="11"/>
        <rFont val="Times New Roman"/>
        <charset val="134"/>
      </rPr>
      <t>“</t>
    </r>
    <r>
      <rPr>
        <sz val="11"/>
        <rFont val="楷体"/>
        <charset val="134"/>
      </rPr>
      <t>文明校园</t>
    </r>
    <r>
      <rPr>
        <sz val="11"/>
        <rFont val="Times New Roman"/>
        <charset val="134"/>
      </rPr>
      <t>”</t>
    </r>
    <r>
      <rPr>
        <sz val="11"/>
        <rFont val="楷体"/>
        <charset val="134"/>
      </rPr>
      <t>系列活动</t>
    </r>
  </si>
  <si>
    <r>
      <rPr>
        <sz val="11"/>
        <rFont val="楷体"/>
        <charset val="134"/>
      </rPr>
      <t>林</t>
    </r>
    <r>
      <rPr>
        <sz val="11"/>
        <rFont val="Times New Roman"/>
        <charset val="134"/>
      </rPr>
      <t xml:space="preserve">  </t>
    </r>
    <r>
      <rPr>
        <sz val="11"/>
        <rFont val="楷体"/>
        <charset val="134"/>
      </rPr>
      <t>广</t>
    </r>
  </si>
  <si>
    <t>201801601058</t>
  </si>
  <si>
    <r>
      <rPr>
        <sz val="11"/>
        <rFont val="楷体"/>
        <charset val="134"/>
      </rPr>
      <t>美化校园你我同行、疫情防控志愿活动、山西大学刷树志愿服务、太原南站</t>
    </r>
    <r>
      <rPr>
        <sz val="11"/>
        <rFont val="Times New Roman"/>
        <charset val="134"/>
      </rPr>
      <t>2020</t>
    </r>
    <r>
      <rPr>
        <sz val="11"/>
        <rFont val="楷体"/>
        <charset val="134"/>
      </rPr>
      <t>年春运志愿服务</t>
    </r>
  </si>
  <si>
    <r>
      <rPr>
        <sz val="11"/>
        <rFont val="楷体"/>
        <charset val="134"/>
      </rPr>
      <t>马</t>
    </r>
    <r>
      <rPr>
        <sz val="11"/>
        <rFont val="Times New Roman"/>
        <charset val="134"/>
      </rPr>
      <t xml:space="preserve">  </t>
    </r>
    <r>
      <rPr>
        <sz val="11"/>
        <rFont val="楷体"/>
        <charset val="134"/>
      </rPr>
      <t>迅</t>
    </r>
  </si>
  <si>
    <t>201901601517</t>
  </si>
  <si>
    <r>
      <rPr>
        <sz val="11"/>
        <color rgb="FF000000"/>
        <rFont val="楷体"/>
        <charset val="134"/>
      </rPr>
      <t>山西君宜律师事务所疫情防控志愿活动、阳城县交通疏导志愿活动、阳城县疫情防控青年志愿活动突击队</t>
    </r>
  </si>
  <si>
    <r>
      <rPr>
        <sz val="11"/>
        <rFont val="楷体"/>
        <charset val="134"/>
      </rPr>
      <t>邓玉娇</t>
    </r>
  </si>
  <si>
    <t>201801602002</t>
  </si>
  <si>
    <r>
      <rPr>
        <sz val="11"/>
        <rFont val="楷体"/>
        <charset val="134"/>
      </rPr>
      <t>二青会男子</t>
    </r>
    <r>
      <rPr>
        <sz val="11"/>
        <rFont val="Times New Roman"/>
        <charset val="134"/>
      </rPr>
      <t>U18</t>
    </r>
    <r>
      <rPr>
        <sz val="11"/>
        <rFont val="楷体"/>
        <charset val="134"/>
      </rPr>
      <t>排球志愿服务，二青会排球比赛山西大学专场，防艾知识巡讲，疫情防控志愿服务</t>
    </r>
  </si>
  <si>
    <r>
      <rPr>
        <sz val="11"/>
        <rFont val="楷体"/>
        <charset val="134"/>
      </rPr>
      <t>柳</t>
    </r>
    <r>
      <rPr>
        <sz val="11"/>
        <rFont val="Times New Roman"/>
        <charset val="134"/>
      </rPr>
      <t xml:space="preserve">  </t>
    </r>
    <r>
      <rPr>
        <sz val="11"/>
        <rFont val="楷体"/>
        <charset val="134"/>
      </rPr>
      <t>彤</t>
    </r>
  </si>
  <si>
    <t>201823704002</t>
  </si>
  <si>
    <r>
      <rPr>
        <sz val="11"/>
        <rFont val="楷体"/>
        <charset val="134"/>
      </rPr>
      <t>二青会排球比赛山西大学专场、二青会排球测试赛、</t>
    </r>
    <r>
      <rPr>
        <sz val="11"/>
        <rFont val="Times New Roman"/>
        <charset val="134"/>
      </rPr>
      <t>2020</t>
    </r>
    <r>
      <rPr>
        <sz val="11"/>
        <rFont val="楷体"/>
        <charset val="134"/>
      </rPr>
      <t>和</t>
    </r>
    <r>
      <rPr>
        <sz val="11"/>
        <rFont val="Times New Roman"/>
        <charset val="134"/>
      </rPr>
      <t>2021</t>
    </r>
    <r>
      <rPr>
        <sz val="11"/>
        <rFont val="楷体"/>
        <charset val="134"/>
      </rPr>
      <t>年曲阜市高楼村疫情防控志愿活动</t>
    </r>
  </si>
  <si>
    <r>
      <rPr>
        <sz val="11"/>
        <rFont val="楷体"/>
        <charset val="134"/>
      </rPr>
      <t>王嘉鹏</t>
    </r>
  </si>
  <si>
    <t>201901601220</t>
  </si>
  <si>
    <r>
      <rPr>
        <sz val="11"/>
        <rFont val="楷体"/>
        <charset val="134"/>
      </rPr>
      <t>疫情防控志愿活动、山西大学游泳比赛、餐厅光盘行动、山西大学招聘会、防艾校内宣传、防艾知识巡讲</t>
    </r>
  </si>
  <si>
    <r>
      <rPr>
        <sz val="11"/>
        <rFont val="楷体"/>
        <charset val="134"/>
      </rPr>
      <t>张天宇</t>
    </r>
  </si>
  <si>
    <t>201901601328</t>
  </si>
  <si>
    <r>
      <rPr>
        <sz val="11"/>
        <rFont val="楷体"/>
        <charset val="134"/>
      </rPr>
      <t>美化校园，餐厅志愿活动，疫情防控志愿活动，防艾知识巡讲志愿活动，山西省</t>
    </r>
    <r>
      <rPr>
        <sz val="11"/>
        <rFont val="Times New Roman"/>
        <charset val="134"/>
      </rPr>
      <t>cba</t>
    </r>
    <r>
      <rPr>
        <sz val="11"/>
        <rFont val="楷体"/>
        <charset val="134"/>
      </rPr>
      <t>志愿活动，山西大学招聘会</t>
    </r>
  </si>
  <si>
    <r>
      <rPr>
        <sz val="11"/>
        <rFont val="楷体"/>
        <charset val="134"/>
      </rPr>
      <t>薛思源</t>
    </r>
  </si>
  <si>
    <t>201901601325</t>
  </si>
  <si>
    <r>
      <rPr>
        <sz val="11"/>
        <rFont val="楷体"/>
        <charset val="134"/>
      </rPr>
      <t>武江浩</t>
    </r>
  </si>
  <si>
    <t>201801601108</t>
  </si>
  <si>
    <r>
      <t>“</t>
    </r>
    <r>
      <rPr>
        <sz val="11"/>
        <rFont val="楷体"/>
        <charset val="134"/>
      </rPr>
      <t>美化校园，你我同行</t>
    </r>
    <r>
      <rPr>
        <sz val="11"/>
        <rFont val="Times New Roman"/>
        <charset val="134"/>
      </rPr>
      <t xml:space="preserve">”  </t>
    </r>
    <r>
      <rPr>
        <sz val="11"/>
        <rFont val="楷体"/>
        <charset val="134"/>
      </rPr>
      <t>。</t>
    </r>
    <r>
      <rPr>
        <sz val="11"/>
        <rFont val="Times New Roman"/>
        <charset val="134"/>
      </rPr>
      <t>“</t>
    </r>
    <r>
      <rPr>
        <sz val="11"/>
        <rFont val="楷体"/>
        <charset val="134"/>
      </rPr>
      <t>美化校园你我同行</t>
    </r>
    <r>
      <rPr>
        <sz val="11"/>
        <rFont val="Times New Roman"/>
        <charset val="134"/>
      </rPr>
      <t>”</t>
    </r>
    <r>
      <rPr>
        <sz val="11"/>
        <rFont val="楷体"/>
        <charset val="134"/>
      </rPr>
      <t>培训会。二青会开幕式导演组排练志愿活动和培训会。</t>
    </r>
  </si>
  <si>
    <r>
      <rPr>
        <sz val="11"/>
        <rFont val="楷体"/>
        <charset val="134"/>
      </rPr>
      <t>薛皓元</t>
    </r>
  </si>
  <si>
    <t>201801602023</t>
  </si>
  <si>
    <r>
      <rPr>
        <sz val="11"/>
        <rFont val="楷体"/>
        <charset val="134"/>
      </rPr>
      <t>美化校园、游泳比赛、光盘行动、山西大学招聘会、防艾知识巡讲、山西大学疫情防控餐厅志愿活动、艺考志愿活动</t>
    </r>
  </si>
  <si>
    <r>
      <rPr>
        <sz val="11"/>
        <rFont val="楷体"/>
        <charset val="134"/>
      </rPr>
      <t>张幸福</t>
    </r>
  </si>
  <si>
    <t>20200160301026</t>
  </si>
  <si>
    <r>
      <rPr>
        <sz val="11"/>
        <rFont val="楷体"/>
        <charset val="134"/>
      </rPr>
      <t>防艾知识巡讲、防疫志愿活动、山西大学招聘会、山西大学游泳比赛、山西大学招聘会、防艾校内宣传、游泳比赛书写证书</t>
    </r>
  </si>
  <si>
    <r>
      <rPr>
        <sz val="11"/>
        <rFont val="楷体"/>
        <charset val="134"/>
      </rPr>
      <t>尹</t>
    </r>
    <r>
      <rPr>
        <sz val="11"/>
        <rFont val="Times New Roman"/>
        <charset val="134"/>
      </rPr>
      <t xml:space="preserve">  </t>
    </r>
    <r>
      <rPr>
        <sz val="11"/>
        <rFont val="楷体"/>
        <charset val="134"/>
      </rPr>
      <t>帅</t>
    </r>
  </si>
  <si>
    <t>201801601127</t>
  </si>
  <si>
    <r>
      <rPr>
        <sz val="11"/>
        <rFont val="楷体"/>
        <charset val="134"/>
      </rPr>
      <t>防艾知识巡讲（体育学院）、山西大学招聘会、山西大学招聘会、山西大学游泳比赛、</t>
    </r>
    <r>
      <rPr>
        <sz val="11"/>
        <rFont val="Times New Roman"/>
        <charset val="134"/>
      </rPr>
      <t>2020</t>
    </r>
    <r>
      <rPr>
        <sz val="11"/>
        <rFont val="楷体"/>
        <charset val="134"/>
      </rPr>
      <t>年寒假屯留县东李高村疫情防控</t>
    </r>
  </si>
  <si>
    <r>
      <rPr>
        <sz val="11"/>
        <rFont val="楷体"/>
        <charset val="134"/>
      </rPr>
      <t>刘</t>
    </r>
    <r>
      <rPr>
        <sz val="11"/>
        <rFont val="Times New Roman"/>
        <charset val="134"/>
      </rPr>
      <t xml:space="preserve">  </t>
    </r>
    <r>
      <rPr>
        <sz val="11"/>
        <rFont val="楷体"/>
        <charset val="134"/>
      </rPr>
      <t>燕</t>
    </r>
  </si>
  <si>
    <t>201801602016</t>
  </si>
  <si>
    <r>
      <rPr>
        <sz val="11"/>
        <rFont val="楷体"/>
        <charset val="134"/>
      </rPr>
      <t>二青会花样游泳志愿活动、疫情防控餐厅志愿活动（中午）、疫情防控志愿活动（晚上）、二青会省直专项山西大学志愿活动培训志愿服务</t>
    </r>
  </si>
  <si>
    <r>
      <rPr>
        <sz val="11"/>
        <rFont val="楷体"/>
        <charset val="134"/>
      </rPr>
      <t>王</t>
    </r>
    <r>
      <rPr>
        <sz val="11"/>
        <rFont val="Times New Roman"/>
        <charset val="134"/>
      </rPr>
      <t xml:space="preserve">  </t>
    </r>
    <r>
      <rPr>
        <sz val="11"/>
        <rFont val="楷体"/>
        <charset val="134"/>
      </rPr>
      <t>震</t>
    </r>
  </si>
  <si>
    <t>201901601117</t>
  </si>
  <si>
    <r>
      <t>“</t>
    </r>
    <r>
      <rPr>
        <sz val="11"/>
        <rFont val="楷体"/>
        <charset val="134"/>
      </rPr>
      <t>美化校园，你我同行</t>
    </r>
    <r>
      <rPr>
        <sz val="11"/>
        <rFont val="Times New Roman"/>
        <charset val="134"/>
      </rPr>
      <t>”</t>
    </r>
    <r>
      <rPr>
        <sz val="11"/>
        <rFont val="楷体"/>
        <charset val="134"/>
      </rPr>
      <t>志愿活动，</t>
    </r>
    <r>
      <rPr>
        <sz val="11"/>
        <rFont val="Times New Roman"/>
        <charset val="134"/>
      </rPr>
      <t>“</t>
    </r>
    <r>
      <rPr>
        <sz val="11"/>
        <rFont val="楷体"/>
        <charset val="134"/>
      </rPr>
      <t>美化校园，你我同行</t>
    </r>
    <r>
      <rPr>
        <sz val="11"/>
        <rFont val="Times New Roman"/>
        <charset val="134"/>
      </rPr>
      <t>”</t>
    </r>
    <r>
      <rPr>
        <sz val="11"/>
        <rFont val="楷体"/>
        <charset val="134"/>
      </rPr>
      <t>。</t>
    </r>
    <r>
      <rPr>
        <sz val="11"/>
        <rFont val="Times New Roman"/>
        <charset val="134"/>
      </rPr>
      <t>“</t>
    </r>
    <r>
      <rPr>
        <sz val="11"/>
        <rFont val="楷体"/>
        <charset val="134"/>
      </rPr>
      <t>光盘行动</t>
    </r>
    <r>
      <rPr>
        <sz val="11"/>
        <rFont val="Times New Roman"/>
        <charset val="134"/>
      </rPr>
      <t>”</t>
    </r>
    <r>
      <rPr>
        <sz val="11"/>
        <rFont val="楷体"/>
        <charset val="134"/>
      </rPr>
      <t>餐厅活动。防艾知识巡讲。山西大学坞城校区创城志愿活动</t>
    </r>
  </si>
  <si>
    <r>
      <rPr>
        <sz val="11"/>
        <rFont val="楷体"/>
        <charset val="134"/>
      </rPr>
      <t>赵</t>
    </r>
    <r>
      <rPr>
        <sz val="11"/>
        <rFont val="Times New Roman"/>
        <charset val="134"/>
      </rPr>
      <t xml:space="preserve">  </t>
    </r>
    <r>
      <rPr>
        <sz val="11"/>
        <rFont val="楷体"/>
        <charset val="134"/>
      </rPr>
      <t>杰</t>
    </r>
  </si>
  <si>
    <t>201801601142</t>
  </si>
  <si>
    <r>
      <rPr>
        <sz val="11"/>
        <rFont val="楷体"/>
        <charset val="134"/>
      </rPr>
      <t>二青会开幕式志愿活动、山西大学游泳比赛、山西大学招聘会、防艾知识巡讲、美化校园，你我同行、二青会志愿活动培训、游泳比赛补写证书</t>
    </r>
  </si>
  <si>
    <r>
      <rPr>
        <sz val="11"/>
        <rFont val="楷体"/>
        <charset val="134"/>
      </rPr>
      <t>刘竟超</t>
    </r>
  </si>
  <si>
    <t>201701601052</t>
  </si>
  <si>
    <r>
      <rPr>
        <sz val="11"/>
        <rFont val="楷体"/>
        <charset val="134"/>
      </rPr>
      <t>二青会排球比赛志愿活动、二青会排球测试赛志愿活动、太原南站</t>
    </r>
    <r>
      <rPr>
        <sz val="11"/>
        <rFont val="Times New Roman"/>
        <charset val="134"/>
      </rPr>
      <t>2020</t>
    </r>
    <r>
      <rPr>
        <sz val="11"/>
        <rFont val="楷体"/>
        <charset val="134"/>
      </rPr>
      <t>年春运志愿活动、山西大学餐厅防疫志愿活动、山西大学创城志愿活动</t>
    </r>
  </si>
  <si>
    <r>
      <rPr>
        <sz val="11"/>
        <rFont val="楷体"/>
        <charset val="134"/>
      </rPr>
      <t>詹家盛</t>
    </r>
  </si>
  <si>
    <t>201801602026</t>
  </si>
  <si>
    <r>
      <t>2020</t>
    </r>
    <r>
      <rPr>
        <sz val="11"/>
        <rFont val="楷体"/>
        <charset val="134"/>
      </rPr>
      <t>年防疫志愿活动、</t>
    </r>
    <r>
      <rPr>
        <sz val="11"/>
        <rFont val="Times New Roman"/>
        <charset val="134"/>
      </rPr>
      <t>2021</t>
    </r>
    <r>
      <rPr>
        <sz val="11"/>
        <rFont val="楷体"/>
        <charset val="134"/>
      </rPr>
      <t>年防疫志愿活动、</t>
    </r>
    <r>
      <rPr>
        <sz val="11"/>
        <rFont val="Times New Roman"/>
        <charset val="134"/>
      </rPr>
      <t>2020</t>
    </r>
    <r>
      <rPr>
        <sz val="11"/>
        <rFont val="楷体"/>
        <charset val="134"/>
      </rPr>
      <t>年春运志愿活动、二青会志愿活动、美化校园志愿活动、防艾宣传志愿活动、刷树志愿活动</t>
    </r>
  </si>
  <si>
    <r>
      <rPr>
        <sz val="11"/>
        <rFont val="楷体"/>
        <charset val="134"/>
      </rPr>
      <t>任江蕾</t>
    </r>
  </si>
  <si>
    <t>201823701004</t>
  </si>
  <si>
    <r>
      <rPr>
        <sz val="11"/>
        <rFont val="楷体"/>
        <charset val="134"/>
      </rPr>
      <t>二青会省直专项山西大学、二青会排球比赛山西大学专场、二青会排球测试赛、中火人民共和国第二届青年运动会排球比赛</t>
    </r>
    <r>
      <rPr>
        <sz val="11"/>
        <rFont val="Times New Roman"/>
        <charset val="134"/>
      </rPr>
      <t>——</t>
    </r>
    <r>
      <rPr>
        <sz val="11"/>
        <rFont val="楷体"/>
        <charset val="134"/>
      </rPr>
      <t>山西大学场馆</t>
    </r>
  </si>
  <si>
    <r>
      <rPr>
        <sz val="11"/>
        <rFont val="楷体"/>
        <charset val="134"/>
      </rPr>
      <t>乔</t>
    </r>
    <r>
      <rPr>
        <sz val="11"/>
        <rFont val="Times New Roman"/>
        <charset val="134"/>
      </rPr>
      <t xml:space="preserve">  </t>
    </r>
    <r>
      <rPr>
        <sz val="11"/>
        <rFont val="楷体"/>
        <charset val="134"/>
      </rPr>
      <t>虹</t>
    </r>
  </si>
  <si>
    <t>201801602021</t>
  </si>
  <si>
    <r>
      <rPr>
        <sz val="11"/>
        <rFont val="楷体"/>
        <charset val="134"/>
      </rPr>
      <t>二青会花样游泳志愿活动、</t>
    </r>
    <r>
      <rPr>
        <sz val="11"/>
        <rFont val="Times New Roman"/>
        <charset val="134"/>
      </rPr>
      <t>“</t>
    </r>
    <r>
      <rPr>
        <sz val="11"/>
        <rFont val="楷体"/>
        <charset val="134"/>
      </rPr>
      <t>美化校园，你我同行</t>
    </r>
    <r>
      <rPr>
        <sz val="11"/>
        <rFont val="Times New Roman"/>
        <charset val="134"/>
      </rPr>
      <t>”</t>
    </r>
    <r>
      <rPr>
        <sz val="11"/>
        <rFont val="楷体"/>
        <charset val="134"/>
      </rPr>
      <t>志愿活动、</t>
    </r>
    <r>
      <rPr>
        <sz val="11"/>
        <rFont val="Times New Roman"/>
        <charset val="134"/>
      </rPr>
      <t>2020</t>
    </r>
    <r>
      <rPr>
        <sz val="11"/>
        <rFont val="楷体"/>
        <charset val="134"/>
      </rPr>
      <t>和</t>
    </r>
    <r>
      <rPr>
        <sz val="11"/>
        <rFont val="Times New Roman"/>
        <charset val="134"/>
      </rPr>
      <t>2021</t>
    </r>
    <r>
      <rPr>
        <sz val="11"/>
        <rFont val="楷体"/>
        <charset val="134"/>
      </rPr>
      <t>年寒假静乐县双村防疫志愿活动、山西大学游泳比赛、防艾知识讲座、创城志愿活动</t>
    </r>
  </si>
  <si>
    <r>
      <rPr>
        <sz val="11"/>
        <rFont val="楷体"/>
        <charset val="134"/>
      </rPr>
      <t>杨凯越</t>
    </r>
  </si>
  <si>
    <t>201801601120</t>
  </si>
  <si>
    <r>
      <rPr>
        <sz val="11"/>
        <rFont val="楷体"/>
        <charset val="134"/>
      </rPr>
      <t>山西大学餐厅防疫志愿活动（中午）、山西大学疫情防控餐厅志愿活动（晚上）、美化校园你我同行、山西大学刷书志愿活动活动、二青会</t>
    </r>
    <r>
      <rPr>
        <sz val="11"/>
        <rFont val="Times New Roman"/>
        <charset val="134"/>
      </rPr>
      <t>——</t>
    </r>
    <r>
      <rPr>
        <sz val="11"/>
        <rFont val="楷体"/>
        <charset val="134"/>
      </rPr>
      <t>攀岩、二青会志愿活动培训</t>
    </r>
  </si>
  <si>
    <r>
      <rPr>
        <sz val="11"/>
        <rFont val="楷体"/>
        <charset val="134"/>
      </rPr>
      <t>徐宇婷</t>
    </r>
  </si>
  <si>
    <t>201801602022</t>
  </si>
  <si>
    <r>
      <rPr>
        <sz val="11"/>
        <rFont val="楷体"/>
        <charset val="134"/>
      </rPr>
      <t>第二届青年运动会排球比赛，二青会排球比赛山西大学专场，</t>
    </r>
    <r>
      <rPr>
        <sz val="11"/>
        <rFont val="Times New Roman"/>
        <charset val="134"/>
      </rPr>
      <t>“</t>
    </r>
    <r>
      <rPr>
        <sz val="11"/>
        <rFont val="楷体"/>
        <charset val="134"/>
      </rPr>
      <t>美化校园，你我同行</t>
    </r>
    <r>
      <rPr>
        <sz val="11"/>
        <rFont val="Times New Roman"/>
        <charset val="134"/>
      </rPr>
      <t>”</t>
    </r>
    <r>
      <rPr>
        <sz val="11"/>
        <rFont val="楷体"/>
        <charset val="134"/>
      </rPr>
      <t>培训会，防艾知识巡讲，山西大学招聘会，山西大学游泳比赛，游泳比赛</t>
    </r>
  </si>
  <si>
    <r>
      <rPr>
        <sz val="11"/>
        <rFont val="楷体"/>
        <charset val="134"/>
      </rPr>
      <t>张彩霞</t>
    </r>
  </si>
  <si>
    <t>201823703011</t>
  </si>
  <si>
    <r>
      <rPr>
        <sz val="11"/>
        <rFont val="楷体"/>
        <charset val="134"/>
      </rPr>
      <t>二青会省直专项山西大学、山西财经大学通用志愿活动培训、二青会排球测试赛、二青会排球比赛山西大学专场中华人民共和国第二届青年运动会排球比赛</t>
    </r>
    <r>
      <rPr>
        <sz val="11"/>
        <rFont val="Times New Roman"/>
        <charset val="134"/>
      </rPr>
      <t>--</t>
    </r>
    <r>
      <rPr>
        <sz val="11"/>
        <rFont val="楷体"/>
        <charset val="134"/>
      </rPr>
      <t>山西大学场馆</t>
    </r>
  </si>
  <si>
    <r>
      <rPr>
        <sz val="11"/>
        <rFont val="楷体"/>
        <charset val="134"/>
      </rPr>
      <t>安智艳</t>
    </r>
  </si>
  <si>
    <t>201823703001</t>
  </si>
  <si>
    <r>
      <rPr>
        <sz val="11"/>
        <rFont val="楷体"/>
        <charset val="134"/>
      </rPr>
      <t>二青会省直专项山西大学、山西财经大学通用志愿活动培训、二青会排球比赛山西大学专场、二青会排球测试赛、中火人民共和国第二届青年运动会排球比赛</t>
    </r>
    <r>
      <rPr>
        <sz val="11"/>
        <rFont val="Times New Roman"/>
        <charset val="134"/>
      </rPr>
      <t>——</t>
    </r>
    <r>
      <rPr>
        <sz val="11"/>
        <rFont val="楷体"/>
        <charset val="134"/>
      </rPr>
      <t>山西大学场馆</t>
    </r>
  </si>
  <si>
    <r>
      <rPr>
        <sz val="11"/>
        <rFont val="楷体"/>
        <charset val="134"/>
      </rPr>
      <t>赵紫欣</t>
    </r>
  </si>
  <si>
    <t>201801602029</t>
  </si>
  <si>
    <r>
      <rPr>
        <sz val="11"/>
        <rFont val="楷体"/>
        <charset val="134"/>
      </rPr>
      <t>二青会花样游泳志愿活动、美化校园、晋城市高速卡口防疫志愿活动、晋城市司徒村村委疫情防控志愿活动、山西大学游泳比赛、山西大学招聘会、防艾知识讲座、二青会志愿活动培训</t>
    </r>
  </si>
  <si>
    <r>
      <rPr>
        <sz val="11"/>
        <rFont val="楷体"/>
        <charset val="134"/>
      </rPr>
      <t>郜梦君</t>
    </r>
  </si>
  <si>
    <t>201823701001</t>
  </si>
  <si>
    <r>
      <rPr>
        <sz val="11"/>
        <rFont val="楷体"/>
        <charset val="134"/>
      </rPr>
      <t>二青会省直专项山西大学、山西财经大学通用志愿活动培训；二青会排球测试赛；中国人民共和国第二届青年运动那个会排球比赛</t>
    </r>
    <r>
      <rPr>
        <sz val="11"/>
        <rFont val="Times New Roman"/>
        <charset val="134"/>
      </rPr>
      <t>——</t>
    </r>
    <r>
      <rPr>
        <sz val="11"/>
        <rFont val="楷体"/>
        <charset val="134"/>
      </rPr>
      <t>山西大学场馆；二青会排球比赛山西大学专场</t>
    </r>
  </si>
  <si>
    <r>
      <rPr>
        <sz val="11"/>
        <rFont val="楷体"/>
        <charset val="134"/>
      </rPr>
      <t>乔纪元</t>
    </r>
  </si>
  <si>
    <t>201801603054</t>
  </si>
  <si>
    <r>
      <t>2020</t>
    </r>
    <r>
      <rPr>
        <sz val="11"/>
        <rFont val="楷体"/>
        <charset val="134"/>
      </rPr>
      <t>年山西省太原市杏花岭区巨轮街道办事处上北关社区疫情防控志愿活动、</t>
    </r>
    <r>
      <rPr>
        <sz val="11"/>
        <rFont val="Times New Roman"/>
        <charset val="134"/>
      </rPr>
      <t>2021</t>
    </r>
    <r>
      <rPr>
        <sz val="11"/>
        <rFont val="楷体"/>
        <charset val="134"/>
      </rPr>
      <t>年山西省太原市杏花岭区巨轮街道办事处上北关社区疫情防控志愿活动、山西大学坞城路校区创城志愿活动</t>
    </r>
  </si>
  <si>
    <r>
      <rPr>
        <sz val="11"/>
        <rFont val="楷体"/>
        <charset val="134"/>
      </rPr>
      <t>张雅婷</t>
    </r>
  </si>
  <si>
    <t>201801602028</t>
  </si>
  <si>
    <r>
      <rPr>
        <sz val="11"/>
        <rFont val="楷体"/>
        <charset val="134"/>
      </rPr>
      <t>山西大学游泳比赛、美化校园，你我同行、山西大学招聘会、防艾知识巡讲、山西大学疫情防控餐厅志愿活动（晚上）、二青会排球比赛山西大学专场、中华人民共和国第二届青年运动会排球比赛山西大学场馆</t>
    </r>
  </si>
  <si>
    <r>
      <rPr>
        <sz val="11"/>
        <rFont val="楷体"/>
        <charset val="134"/>
      </rPr>
      <t>严琳晶</t>
    </r>
  </si>
  <si>
    <t>201801601114</t>
  </si>
  <si>
    <r>
      <rPr>
        <sz val="11"/>
        <rFont val="楷体"/>
        <charset val="134"/>
      </rPr>
      <t>太原盲校</t>
    </r>
    <r>
      <rPr>
        <sz val="11"/>
        <rFont val="Times New Roman"/>
        <charset val="134"/>
      </rPr>
      <t>“</t>
    </r>
    <r>
      <rPr>
        <sz val="11"/>
        <rFont val="楷体"/>
        <charset val="134"/>
      </rPr>
      <t>你是我的眼</t>
    </r>
    <r>
      <rPr>
        <sz val="11"/>
        <rFont val="Times New Roman"/>
        <charset val="134"/>
      </rPr>
      <t>”</t>
    </r>
    <r>
      <rPr>
        <sz val="11"/>
        <rFont val="楷体"/>
        <charset val="134"/>
      </rPr>
      <t>、关爱自病症儿童、善行一百、全国消费扶贫志愿活动推广活动、防艾知识宣讲、山西大学疫情防控餐厅志愿活动（中午）、山西大学疫情防控餐厅志愿活动（晚上）、运城市里望村疫情防控志愿活动</t>
    </r>
  </si>
  <si>
    <r>
      <rPr>
        <sz val="11"/>
        <rFont val="楷体"/>
        <charset val="134"/>
      </rPr>
      <t>史</t>
    </r>
    <r>
      <rPr>
        <sz val="11"/>
        <rFont val="Times New Roman"/>
        <charset val="134"/>
      </rPr>
      <t xml:space="preserve">  </t>
    </r>
    <r>
      <rPr>
        <sz val="11"/>
        <rFont val="楷体"/>
        <charset val="134"/>
      </rPr>
      <t>磊</t>
    </r>
  </si>
  <si>
    <t>201801601076</t>
  </si>
  <si>
    <r>
      <rPr>
        <sz val="11"/>
        <rFont val="楷体"/>
        <charset val="134"/>
      </rPr>
      <t>家乡疫情防控志愿活动、山西省图书馆志愿活动、太原地铁志愿活动、防艾知识巡讲、山西大学招聘会、美化校园、二青会志愿活动培训、二青会花样游泳志愿活动、山西大学游泳比赛、山西大学姚艺馆、全国消费扶贫志愿推广活动</t>
    </r>
  </si>
  <si>
    <r>
      <rPr>
        <sz val="11"/>
        <rFont val="楷体"/>
        <charset val="134"/>
      </rPr>
      <t>马</t>
    </r>
    <r>
      <rPr>
        <sz val="11"/>
        <rFont val="Times New Roman"/>
        <charset val="134"/>
      </rPr>
      <t xml:space="preserve">  </t>
    </r>
    <r>
      <rPr>
        <sz val="11"/>
        <rFont val="楷体"/>
        <charset val="134"/>
      </rPr>
      <t>旭</t>
    </r>
  </si>
  <si>
    <t>201801602019</t>
  </si>
  <si>
    <r>
      <rPr>
        <sz val="11"/>
        <rFont val="楷体"/>
        <charset val="134"/>
      </rPr>
      <t>二青会花样游泳比赛志愿服务、二青会志愿活动培训、山西大学餐厅疫情防疫志愿服务、</t>
    </r>
    <r>
      <rPr>
        <sz val="11"/>
        <rFont val="Times New Roman"/>
        <charset val="134"/>
      </rPr>
      <t>“</t>
    </r>
    <r>
      <rPr>
        <sz val="11"/>
        <rFont val="楷体"/>
        <charset val="134"/>
      </rPr>
      <t>美化校园</t>
    </r>
    <r>
      <rPr>
        <sz val="11"/>
        <rFont val="Times New Roman"/>
        <charset val="134"/>
      </rPr>
      <t xml:space="preserve"> </t>
    </r>
    <r>
      <rPr>
        <sz val="11"/>
        <rFont val="楷体"/>
        <charset val="134"/>
      </rPr>
      <t>你我同行</t>
    </r>
    <r>
      <rPr>
        <sz val="11"/>
        <rFont val="Times New Roman"/>
        <charset val="134"/>
      </rPr>
      <t>”</t>
    </r>
    <r>
      <rPr>
        <sz val="11"/>
        <rFont val="楷体"/>
        <charset val="134"/>
      </rPr>
      <t>志愿服务、山西大学刷树志愿活动、</t>
    </r>
    <r>
      <rPr>
        <sz val="11"/>
        <rFont val="Times New Roman"/>
        <charset val="134"/>
      </rPr>
      <t>“</t>
    </r>
    <r>
      <rPr>
        <sz val="11"/>
        <rFont val="楷体"/>
        <charset val="134"/>
      </rPr>
      <t>光盘行动</t>
    </r>
    <r>
      <rPr>
        <sz val="11"/>
        <rFont val="Times New Roman"/>
        <charset val="134"/>
      </rPr>
      <t>”</t>
    </r>
    <r>
      <rPr>
        <sz val="11"/>
        <rFont val="楷体"/>
        <charset val="134"/>
      </rPr>
      <t>餐厅活动、防艾知识宣讲、山西省艺考志愿服务、家乡疫情防控志愿服务</t>
    </r>
  </si>
  <si>
    <r>
      <rPr>
        <sz val="11"/>
        <rFont val="楷体"/>
        <charset val="134"/>
      </rPr>
      <t>范姣姣</t>
    </r>
  </si>
  <si>
    <t>201801602004</t>
  </si>
  <si>
    <r>
      <rPr>
        <sz val="11"/>
        <rFont val="楷体"/>
        <charset val="134"/>
      </rPr>
      <t>二青会排球志愿活动、</t>
    </r>
    <r>
      <rPr>
        <sz val="11"/>
        <rFont val="Times New Roman"/>
        <charset val="134"/>
      </rPr>
      <t>“</t>
    </r>
    <r>
      <rPr>
        <sz val="11"/>
        <rFont val="楷体"/>
        <charset val="134"/>
      </rPr>
      <t>美化校园，你我同行</t>
    </r>
    <r>
      <rPr>
        <sz val="11"/>
        <rFont val="Times New Roman"/>
        <charset val="134"/>
      </rPr>
      <t>”</t>
    </r>
    <r>
      <rPr>
        <sz val="11"/>
        <rFont val="楷体"/>
        <charset val="134"/>
      </rPr>
      <t>培训会、</t>
    </r>
    <r>
      <rPr>
        <sz val="11"/>
        <rFont val="Times New Roman"/>
        <charset val="134"/>
      </rPr>
      <t>“</t>
    </r>
    <r>
      <rPr>
        <sz val="11"/>
        <rFont val="楷体"/>
        <charset val="134"/>
      </rPr>
      <t>美化校园，你我同行</t>
    </r>
    <r>
      <rPr>
        <sz val="11"/>
        <rFont val="Times New Roman"/>
        <charset val="134"/>
      </rPr>
      <t>”</t>
    </r>
    <r>
      <rPr>
        <sz val="11"/>
        <rFont val="楷体"/>
        <charset val="134"/>
      </rPr>
      <t>志愿活动、疫情防控餐厅志愿活动、</t>
    </r>
    <r>
      <rPr>
        <sz val="11"/>
        <rFont val="Times New Roman"/>
        <charset val="134"/>
      </rPr>
      <t>“</t>
    </r>
    <r>
      <rPr>
        <sz val="11"/>
        <rFont val="楷体"/>
        <charset val="134"/>
      </rPr>
      <t>美化校园，你我同行</t>
    </r>
    <r>
      <rPr>
        <sz val="11"/>
        <rFont val="Times New Roman"/>
        <charset val="134"/>
      </rPr>
      <t>”</t>
    </r>
    <r>
      <rPr>
        <sz val="11"/>
        <rFont val="楷体"/>
        <charset val="134"/>
      </rPr>
      <t>、防艾知识巡讲、山西大学游泳比赛、书写证书（游泳比赛）、</t>
    </r>
    <r>
      <rPr>
        <sz val="11"/>
        <rFont val="Times New Roman"/>
        <charset val="134"/>
      </rPr>
      <t>“</t>
    </r>
    <r>
      <rPr>
        <sz val="11"/>
        <rFont val="楷体"/>
        <charset val="134"/>
      </rPr>
      <t>文明校园</t>
    </r>
    <r>
      <rPr>
        <sz val="11"/>
        <rFont val="Times New Roman"/>
        <charset val="134"/>
      </rPr>
      <t>”</t>
    </r>
    <r>
      <rPr>
        <sz val="11"/>
        <rFont val="楷体"/>
        <charset val="134"/>
      </rPr>
      <t>志愿活动、</t>
    </r>
    <r>
      <rPr>
        <sz val="11"/>
        <rFont val="Times New Roman"/>
        <charset val="134"/>
      </rPr>
      <t>2021</t>
    </r>
    <r>
      <rPr>
        <sz val="11"/>
        <rFont val="楷体"/>
        <charset val="134"/>
      </rPr>
      <t>年丰宜镇西丰宜村疫情防控志愿活动</t>
    </r>
  </si>
  <si>
    <r>
      <rPr>
        <sz val="11"/>
        <rFont val="楷体"/>
        <charset val="134"/>
      </rPr>
      <t>宋文奎</t>
    </r>
  </si>
  <si>
    <t>201801601078</t>
  </si>
  <si>
    <r>
      <rPr>
        <sz val="11"/>
        <rFont val="楷体"/>
        <charset val="134"/>
      </rPr>
      <t>美化校园你我同行、二青会开幕式导演组排练志愿活动、青春兴晋大学生疫情防控志愿活动、山西大学游泳比赛、防艾校内宣传、防艾知识巡讲、书写证书（游泳比赛）、山西大学刷树志愿活动、二青会志愿活动培训志愿服务活动、青云村志愿活动服务、山西大学创城志愿服务、</t>
    </r>
  </si>
  <si>
    <r>
      <rPr>
        <sz val="11"/>
        <rFont val="楷体"/>
        <charset val="134"/>
      </rPr>
      <t>李</t>
    </r>
    <r>
      <rPr>
        <sz val="11"/>
        <rFont val="Times New Roman"/>
        <charset val="134"/>
      </rPr>
      <t xml:space="preserve">  </t>
    </r>
    <r>
      <rPr>
        <sz val="11"/>
        <rFont val="楷体"/>
        <charset val="134"/>
      </rPr>
      <t>涛</t>
    </r>
  </si>
  <si>
    <t>201801601055</t>
  </si>
  <si>
    <r>
      <rPr>
        <sz val="11"/>
        <rFont val="楷体"/>
        <charset val="134"/>
      </rPr>
      <t>二青会开幕式导演组排练志愿活动、青运村志愿活动服务项目、山西大学</t>
    </r>
    <r>
      <rPr>
        <sz val="11"/>
        <rFont val="Times New Roman"/>
        <charset val="134"/>
      </rPr>
      <t>“</t>
    </r>
    <r>
      <rPr>
        <sz val="11"/>
        <rFont val="楷体"/>
        <charset val="134"/>
      </rPr>
      <t>二青会</t>
    </r>
    <r>
      <rPr>
        <sz val="11"/>
        <rFont val="Times New Roman"/>
        <charset val="134"/>
      </rPr>
      <t>”</t>
    </r>
    <r>
      <rPr>
        <sz val="11"/>
        <rFont val="楷体"/>
        <charset val="134"/>
      </rPr>
      <t>志愿活动出征仪式、</t>
    </r>
    <r>
      <rPr>
        <sz val="11"/>
        <rFont val="Times New Roman"/>
        <charset val="134"/>
      </rPr>
      <t>“</t>
    </r>
    <r>
      <rPr>
        <sz val="11"/>
        <rFont val="楷体"/>
        <charset val="134"/>
      </rPr>
      <t>二青会志愿活动培训</t>
    </r>
    <r>
      <rPr>
        <sz val="11"/>
        <rFont val="Times New Roman"/>
        <charset val="134"/>
      </rPr>
      <t>”</t>
    </r>
    <r>
      <rPr>
        <sz val="11"/>
        <rFont val="楷体"/>
        <charset val="134"/>
      </rPr>
      <t>、山西大学刷树志愿活动、美化校园你我同行、防艾知识巡讲（体育学院）、山西大学疫情防控餐厅志愿活动、山西大学坞城校区创城志愿活动、</t>
    </r>
    <r>
      <rPr>
        <sz val="11"/>
        <rFont val="Times New Roman"/>
        <charset val="134"/>
      </rPr>
      <t>2021</t>
    </r>
    <r>
      <rPr>
        <sz val="11"/>
        <rFont val="楷体"/>
        <charset val="134"/>
      </rPr>
      <t>年长治市乡镇疫情防控志愿服务</t>
    </r>
  </si>
  <si>
    <r>
      <rPr>
        <sz val="11"/>
        <rFont val="楷体"/>
        <charset val="134"/>
      </rPr>
      <t>刘子怡</t>
    </r>
  </si>
  <si>
    <t>201801602017</t>
  </si>
  <si>
    <r>
      <rPr>
        <sz val="11"/>
        <rFont val="楷体"/>
        <charset val="134"/>
      </rPr>
      <t>二青会花样游泳志愿活动、二青会交通引导志愿活动、二青会排球比赛山西大学专场、中华人民共和国第二届青年运动会排球比赛</t>
    </r>
    <r>
      <rPr>
        <sz val="11"/>
        <rFont val="Times New Roman"/>
        <charset val="134"/>
      </rPr>
      <t>--</t>
    </r>
    <r>
      <rPr>
        <sz val="11"/>
        <rFont val="楷体"/>
        <charset val="134"/>
      </rPr>
      <t>山西大学场馆、二青会省直专项山西大学山西财经大学通用志愿活动培训、山西大学餐厅防疫志愿活动（中午）、山西大学疫情防控餐厅志愿活动（晚上）、防艾知识巡讲（体育学院）、山西大学招聘会、山西大学北家属院活动</t>
    </r>
  </si>
  <si>
    <r>
      <rPr>
        <sz val="11"/>
        <rFont val="楷体"/>
        <charset val="134"/>
      </rPr>
      <t>武嘉豪</t>
    </r>
  </si>
  <si>
    <t>201801601107</t>
  </si>
  <si>
    <r>
      <t>“</t>
    </r>
    <r>
      <rPr>
        <sz val="11"/>
        <rFont val="楷体"/>
        <charset val="134"/>
      </rPr>
      <t>美化校园，你我同行</t>
    </r>
    <r>
      <rPr>
        <sz val="11"/>
        <rFont val="Times New Roman"/>
        <charset val="134"/>
      </rPr>
      <t>”</t>
    </r>
    <r>
      <rPr>
        <sz val="11"/>
        <rFont val="楷体"/>
        <charset val="134"/>
      </rPr>
      <t>培训会、山西大学招聘会、二青会开幕式导演组排练志愿服务、山西大学</t>
    </r>
    <r>
      <rPr>
        <sz val="11"/>
        <rFont val="Times New Roman"/>
        <charset val="134"/>
      </rPr>
      <t>“</t>
    </r>
    <r>
      <rPr>
        <sz val="11"/>
        <rFont val="楷体"/>
        <charset val="134"/>
      </rPr>
      <t>二青会</t>
    </r>
    <r>
      <rPr>
        <sz val="11"/>
        <rFont val="Times New Roman"/>
        <charset val="134"/>
      </rPr>
      <t>”</t>
    </r>
    <r>
      <rPr>
        <sz val="11"/>
        <rFont val="楷体"/>
        <charset val="134"/>
      </rPr>
      <t>志愿活动出征仪式、</t>
    </r>
    <r>
      <rPr>
        <sz val="11"/>
        <rFont val="Times New Roman"/>
        <charset val="134"/>
      </rPr>
      <t>“</t>
    </r>
    <r>
      <rPr>
        <sz val="11"/>
        <rFont val="楷体"/>
        <charset val="134"/>
      </rPr>
      <t>美化校园，你我同行</t>
    </r>
    <r>
      <rPr>
        <sz val="11"/>
        <rFont val="Times New Roman"/>
        <charset val="134"/>
      </rPr>
      <t>”</t>
    </r>
    <r>
      <rPr>
        <sz val="11"/>
        <rFont val="楷体"/>
        <charset val="134"/>
      </rPr>
      <t>志愿活动、</t>
    </r>
    <r>
      <rPr>
        <sz val="11"/>
        <rFont val="Times New Roman"/>
        <charset val="134"/>
      </rPr>
      <t>“</t>
    </r>
    <r>
      <rPr>
        <sz val="11"/>
        <rFont val="楷体"/>
        <charset val="134"/>
      </rPr>
      <t>美化校园，你我同行</t>
    </r>
    <r>
      <rPr>
        <sz val="11"/>
        <rFont val="Times New Roman"/>
        <charset val="134"/>
      </rPr>
      <t>”</t>
    </r>
    <r>
      <rPr>
        <sz val="11"/>
        <rFont val="楷体"/>
        <charset val="134"/>
      </rPr>
      <t>志愿服务活动、太原南站</t>
    </r>
    <r>
      <rPr>
        <sz val="11"/>
        <rFont val="Times New Roman"/>
        <charset val="134"/>
      </rPr>
      <t>2020</t>
    </r>
    <r>
      <rPr>
        <sz val="11"/>
        <rFont val="楷体"/>
        <charset val="134"/>
      </rPr>
      <t>年春运志愿服务活动、山西大学生涯体验周志愿活动、青运村志愿活动服务项目（包含演练和开村后）上午志愿服务活动、</t>
    </r>
    <r>
      <rPr>
        <sz val="11"/>
        <rFont val="Times New Roman"/>
        <charset val="134"/>
      </rPr>
      <t>“</t>
    </r>
    <r>
      <rPr>
        <sz val="11"/>
        <rFont val="楷体"/>
        <charset val="134"/>
      </rPr>
      <t>二青会</t>
    </r>
    <r>
      <rPr>
        <sz val="11"/>
        <rFont val="Times New Roman"/>
        <charset val="134"/>
      </rPr>
      <t>”</t>
    </r>
    <r>
      <rPr>
        <sz val="11"/>
        <rFont val="楷体"/>
        <charset val="134"/>
      </rPr>
      <t>志愿活动培训志愿服务活动、山西大学刷树志愿活动</t>
    </r>
  </si>
  <si>
    <r>
      <rPr>
        <sz val="11"/>
        <rFont val="楷体"/>
        <charset val="134"/>
      </rPr>
      <t>温宇章</t>
    </r>
  </si>
  <si>
    <t>201801601105</t>
  </si>
  <si>
    <r>
      <rPr>
        <sz val="11"/>
        <rFont val="楷体"/>
        <charset val="134"/>
      </rPr>
      <t>防艾校内宣传、防艾知识巡讲、防艾全体志愿活动大会、山西大学生涯体验周志愿活动、山西大学招聘会、</t>
    </r>
    <r>
      <rPr>
        <sz val="11"/>
        <rFont val="Times New Roman"/>
        <charset val="134"/>
      </rPr>
      <t>“</t>
    </r>
    <r>
      <rPr>
        <sz val="11"/>
        <rFont val="楷体"/>
        <charset val="134"/>
      </rPr>
      <t>美化校园</t>
    </r>
    <r>
      <rPr>
        <sz val="11"/>
        <rFont val="Times New Roman"/>
        <charset val="134"/>
      </rPr>
      <t xml:space="preserve"> </t>
    </r>
    <r>
      <rPr>
        <sz val="11"/>
        <rFont val="楷体"/>
        <charset val="134"/>
      </rPr>
      <t>你我同行</t>
    </r>
    <r>
      <rPr>
        <sz val="11"/>
        <rFont val="Times New Roman"/>
        <charset val="134"/>
      </rPr>
      <t>”</t>
    </r>
    <r>
      <rPr>
        <sz val="11"/>
        <rFont val="楷体"/>
        <charset val="134"/>
      </rPr>
      <t>培训会、</t>
    </r>
    <r>
      <rPr>
        <sz val="11"/>
        <rFont val="Times New Roman"/>
        <charset val="134"/>
      </rPr>
      <t>“</t>
    </r>
    <r>
      <rPr>
        <sz val="11"/>
        <rFont val="楷体"/>
        <charset val="134"/>
      </rPr>
      <t>美化校园</t>
    </r>
    <r>
      <rPr>
        <sz val="11"/>
        <rFont val="Times New Roman"/>
        <charset val="134"/>
      </rPr>
      <t xml:space="preserve"> </t>
    </r>
    <r>
      <rPr>
        <sz val="11"/>
        <rFont val="楷体"/>
        <charset val="134"/>
      </rPr>
      <t>你我同行</t>
    </r>
    <r>
      <rPr>
        <sz val="11"/>
        <rFont val="Times New Roman"/>
        <charset val="134"/>
      </rPr>
      <t>”</t>
    </r>
    <r>
      <rPr>
        <sz val="11"/>
        <rFont val="楷体"/>
        <charset val="134"/>
      </rPr>
      <t>志愿服务活动、太原南站</t>
    </r>
    <r>
      <rPr>
        <sz val="11"/>
        <rFont val="Times New Roman"/>
        <charset val="134"/>
      </rPr>
      <t>2020</t>
    </r>
    <r>
      <rPr>
        <sz val="11"/>
        <rFont val="楷体"/>
        <charset val="134"/>
      </rPr>
      <t>年春运志愿服务活动、二青会开幕式导演组排练志愿服务、青运村志愿活动服务项目、山西大学</t>
    </r>
    <r>
      <rPr>
        <sz val="11"/>
        <rFont val="Times New Roman"/>
        <charset val="134"/>
      </rPr>
      <t>“</t>
    </r>
    <r>
      <rPr>
        <sz val="11"/>
        <rFont val="楷体"/>
        <charset val="134"/>
      </rPr>
      <t>二青会</t>
    </r>
    <r>
      <rPr>
        <sz val="11"/>
        <rFont val="Times New Roman"/>
        <charset val="134"/>
      </rPr>
      <t>”</t>
    </r>
    <r>
      <rPr>
        <sz val="11"/>
        <rFont val="楷体"/>
        <charset val="134"/>
      </rPr>
      <t>志愿服务活动、</t>
    </r>
    <r>
      <rPr>
        <sz val="11"/>
        <rFont val="Times New Roman"/>
        <charset val="134"/>
      </rPr>
      <t>“</t>
    </r>
    <r>
      <rPr>
        <sz val="11"/>
        <rFont val="楷体"/>
        <charset val="134"/>
      </rPr>
      <t>二青会</t>
    </r>
    <r>
      <rPr>
        <sz val="11"/>
        <rFont val="Times New Roman"/>
        <charset val="134"/>
      </rPr>
      <t>”</t>
    </r>
    <r>
      <rPr>
        <sz val="11"/>
        <rFont val="楷体"/>
        <charset val="134"/>
      </rPr>
      <t>志愿活动培训、山西大学坞城校区创城志愿活动、</t>
    </r>
    <r>
      <rPr>
        <sz val="11"/>
        <rFont val="Times New Roman"/>
        <charset val="134"/>
      </rPr>
      <t>“</t>
    </r>
    <r>
      <rPr>
        <sz val="11"/>
        <rFont val="楷体"/>
        <charset val="134"/>
      </rPr>
      <t>青春兴晋</t>
    </r>
    <r>
      <rPr>
        <sz val="11"/>
        <rFont val="Times New Roman"/>
        <charset val="134"/>
      </rPr>
      <t>”</t>
    </r>
    <r>
      <rPr>
        <sz val="11"/>
        <rFont val="楷体"/>
        <charset val="134"/>
      </rPr>
      <t>大学生寒假疫情防控。</t>
    </r>
  </si>
  <si>
    <r>
      <rPr>
        <sz val="11"/>
        <rFont val="楷体"/>
        <charset val="134"/>
      </rPr>
      <t>王正正</t>
    </r>
  </si>
  <si>
    <t>201801601102</t>
  </si>
  <si>
    <t>音乐学院志愿服务时长汇总表</t>
  </si>
  <si>
    <t>高  嘉</t>
  </si>
  <si>
    <t>20200170101003</t>
  </si>
  <si>
    <r>
      <rPr>
        <sz val="11"/>
        <color theme="1"/>
        <rFont val="楷体"/>
        <charset val="134"/>
      </rPr>
      <t>卫生</t>
    </r>
  </si>
  <si>
    <r>
      <rPr>
        <sz val="11"/>
        <color theme="1"/>
        <rFont val="楷体"/>
        <charset val="134"/>
      </rPr>
      <t>支雅雯</t>
    </r>
  </si>
  <si>
    <t>201801701119</t>
  </si>
  <si>
    <r>
      <rPr>
        <sz val="11"/>
        <color theme="1"/>
        <rFont val="楷体"/>
        <charset val="134"/>
      </rPr>
      <t>永乐苑</t>
    </r>
  </si>
  <si>
    <r>
      <rPr>
        <sz val="11"/>
        <color theme="1"/>
        <rFont val="楷体"/>
        <charset val="134"/>
      </rPr>
      <t>陈亚飞</t>
    </r>
  </si>
  <si>
    <t>201901704303</t>
  </si>
  <si>
    <r>
      <rPr>
        <sz val="11"/>
        <color theme="1"/>
        <rFont val="楷体"/>
        <charset val="134"/>
      </rPr>
      <t>黄孟娇</t>
    </r>
  </si>
  <si>
    <t>201901704307</t>
  </si>
  <si>
    <r>
      <rPr>
        <sz val="11"/>
        <color theme="1"/>
        <rFont val="楷体"/>
        <charset val="134"/>
      </rPr>
      <t>翟文瑞</t>
    </r>
  </si>
  <si>
    <t>201901704302</t>
  </si>
  <si>
    <r>
      <rPr>
        <sz val="11"/>
        <color theme="1"/>
        <rFont val="楷体"/>
        <charset val="134"/>
      </rPr>
      <t>王榛泽</t>
    </r>
  </si>
  <si>
    <t>201901701327</t>
  </si>
  <si>
    <r>
      <rPr>
        <sz val="11"/>
        <color theme="1"/>
        <rFont val="楷体"/>
        <charset val="134"/>
      </rPr>
      <t>省图书馆</t>
    </r>
  </si>
  <si>
    <r>
      <rPr>
        <sz val="11"/>
        <color theme="1"/>
        <rFont val="楷体"/>
        <charset val="134"/>
      </rPr>
      <t>白栩豪</t>
    </r>
  </si>
  <si>
    <t>201901701201</t>
  </si>
  <si>
    <r>
      <rPr>
        <sz val="11"/>
        <color theme="1"/>
        <rFont val="楷体"/>
        <charset val="134"/>
      </rPr>
      <t>许铭钰</t>
    </r>
  </si>
  <si>
    <t>201801704314</t>
  </si>
  <si>
    <r>
      <rPr>
        <sz val="11"/>
        <color theme="1"/>
        <rFont val="楷体"/>
        <charset val="134"/>
      </rPr>
      <t>曹丰羽</t>
    </r>
  </si>
  <si>
    <t>201801704202</t>
  </si>
  <si>
    <r>
      <rPr>
        <sz val="11"/>
        <color theme="1"/>
        <rFont val="楷体"/>
        <charset val="134"/>
      </rPr>
      <t>刘欣瑶</t>
    </r>
  </si>
  <si>
    <t>201801704304</t>
  </si>
  <si>
    <r>
      <rPr>
        <sz val="11"/>
        <color theme="1"/>
        <rFont val="楷体"/>
        <charset val="134"/>
      </rPr>
      <t>支树颖</t>
    </r>
  </si>
  <si>
    <t>201801704321</t>
  </si>
  <si>
    <r>
      <rPr>
        <sz val="11"/>
        <color theme="1"/>
        <rFont val="楷体"/>
        <charset val="134"/>
      </rPr>
      <t>高宏瑞</t>
    </r>
  </si>
  <si>
    <t>201801701014</t>
  </si>
  <si>
    <r>
      <rPr>
        <sz val="11"/>
        <color theme="1"/>
        <rFont val="楷体"/>
        <charset val="134"/>
      </rPr>
      <t>太原南站</t>
    </r>
  </si>
  <si>
    <r>
      <rPr>
        <sz val="11"/>
        <color theme="1"/>
        <rFont val="楷体"/>
        <charset val="134"/>
      </rPr>
      <t>魏源君</t>
    </r>
  </si>
  <si>
    <t>201801703004</t>
  </si>
  <si>
    <r>
      <rPr>
        <sz val="11"/>
        <color theme="1"/>
        <rFont val="楷体"/>
        <charset val="134"/>
      </rPr>
      <t>社区服务</t>
    </r>
  </si>
  <si>
    <r>
      <rPr>
        <sz val="11"/>
        <color theme="1"/>
        <rFont val="楷体"/>
        <charset val="134"/>
      </rPr>
      <t>姚冰钰</t>
    </r>
  </si>
  <si>
    <t>20200170201006</t>
  </si>
  <si>
    <r>
      <rPr>
        <sz val="11"/>
        <color theme="1"/>
        <rFont val="楷体"/>
        <charset val="134"/>
      </rPr>
      <t>志愿服务</t>
    </r>
  </si>
  <si>
    <r>
      <rPr>
        <sz val="11"/>
        <color theme="1"/>
        <rFont val="楷体"/>
        <charset val="134"/>
      </rPr>
      <t>宋婉佳</t>
    </r>
  </si>
  <si>
    <t>20200170403017</t>
  </si>
  <si>
    <r>
      <rPr>
        <sz val="11"/>
        <color theme="1"/>
        <rFont val="楷体"/>
        <charset val="134"/>
      </rPr>
      <t>义卖活动</t>
    </r>
  </si>
  <si>
    <t>陈  睿</t>
  </si>
  <si>
    <t>201801701005</t>
  </si>
  <si>
    <t>太原南站</t>
  </si>
  <si>
    <r>
      <rPr>
        <sz val="11"/>
        <color theme="1"/>
        <rFont val="楷体"/>
        <charset val="134"/>
      </rPr>
      <t>庞舒月</t>
    </r>
  </si>
  <si>
    <t>201901702109</t>
  </si>
  <si>
    <r>
      <rPr>
        <sz val="11"/>
        <color theme="1"/>
        <rFont val="楷体"/>
        <charset val="134"/>
      </rPr>
      <t>青年突击队</t>
    </r>
  </si>
  <si>
    <r>
      <rPr>
        <sz val="11"/>
        <color theme="1"/>
        <rFont val="楷体"/>
        <charset val="134"/>
      </rPr>
      <t>梁嘉文</t>
    </r>
  </si>
  <si>
    <t>201901704210</t>
  </si>
  <si>
    <r>
      <rPr>
        <sz val="11"/>
        <color theme="1"/>
        <rFont val="楷体"/>
        <charset val="134"/>
      </rPr>
      <t>信息录入志愿</t>
    </r>
  </si>
  <si>
    <r>
      <rPr>
        <sz val="11"/>
        <color theme="1"/>
        <rFont val="楷体"/>
        <charset val="134"/>
      </rPr>
      <t>梁嘉仪</t>
    </r>
  </si>
  <si>
    <t>201901702107</t>
  </si>
  <si>
    <r>
      <rPr>
        <sz val="11"/>
        <color theme="1"/>
        <rFont val="楷体"/>
        <charset val="134"/>
      </rPr>
      <t>创城志愿服务</t>
    </r>
  </si>
  <si>
    <t>张  馨</t>
  </si>
  <si>
    <t>201801704317</t>
  </si>
  <si>
    <r>
      <rPr>
        <sz val="11"/>
        <color theme="1"/>
        <rFont val="楷体"/>
        <charset val="134"/>
      </rPr>
      <t>社会联络服务</t>
    </r>
  </si>
  <si>
    <r>
      <rPr>
        <sz val="11"/>
        <color theme="1"/>
        <rFont val="楷体"/>
        <charset val="134"/>
      </rPr>
      <t>石瑜莹</t>
    </r>
  </si>
  <si>
    <t>201801701064</t>
  </si>
  <si>
    <r>
      <rPr>
        <sz val="11"/>
        <color theme="1"/>
        <rFont val="楷体"/>
        <charset val="134"/>
      </rPr>
      <t>太原火车南站</t>
    </r>
  </si>
  <si>
    <r>
      <rPr>
        <sz val="11"/>
        <color theme="1"/>
        <rFont val="楷体"/>
        <charset val="134"/>
      </rPr>
      <t>许子真</t>
    </r>
  </si>
  <si>
    <t>201801701091</t>
  </si>
  <si>
    <r>
      <rPr>
        <sz val="11"/>
        <color theme="1"/>
        <rFont val="楷体"/>
        <charset val="134"/>
      </rPr>
      <t>玉湖公园广场</t>
    </r>
  </si>
  <si>
    <r>
      <rPr>
        <sz val="11"/>
        <color theme="1"/>
        <rFont val="楷体"/>
        <charset val="134"/>
      </rPr>
      <t>胡金林</t>
    </r>
  </si>
  <si>
    <t>20200170104004</t>
  </si>
  <si>
    <t>杨  彬</t>
  </si>
  <si>
    <t>20200170402021</t>
  </si>
  <si>
    <r>
      <rPr>
        <sz val="11"/>
        <color theme="1"/>
        <rFont val="楷体"/>
        <charset val="134"/>
      </rPr>
      <t>闫玉欣</t>
    </r>
  </si>
  <si>
    <t>201801701093</t>
  </si>
  <si>
    <r>
      <rPr>
        <sz val="11"/>
        <color theme="1"/>
        <rFont val="楷体"/>
        <charset val="134"/>
      </rPr>
      <t>沁水县宣化社区</t>
    </r>
  </si>
  <si>
    <r>
      <rPr>
        <sz val="11"/>
        <color theme="1"/>
        <rFont val="楷体"/>
        <charset val="134"/>
      </rPr>
      <t>申淏源</t>
    </r>
  </si>
  <si>
    <t>201801701063</t>
  </si>
  <si>
    <r>
      <rPr>
        <sz val="11"/>
        <color theme="1"/>
        <rFont val="楷体"/>
        <charset val="134"/>
      </rPr>
      <t>北石店镇临泽小学</t>
    </r>
  </si>
  <si>
    <r>
      <rPr>
        <sz val="11"/>
        <color theme="1"/>
        <rFont val="楷体"/>
        <charset val="134"/>
      </rPr>
      <t>李泽琪</t>
    </r>
  </si>
  <si>
    <t>20200170101013</t>
  </si>
  <si>
    <t>李  然</t>
  </si>
  <si>
    <r>
      <rPr>
        <sz val="11"/>
        <color theme="1"/>
        <rFont val="楷体"/>
        <charset val="134"/>
      </rPr>
      <t>防艾宣传，疫情防控</t>
    </r>
  </si>
  <si>
    <r>
      <rPr>
        <sz val="11"/>
        <color theme="1"/>
        <rFont val="楷体"/>
        <charset val="134"/>
      </rPr>
      <t>孙佳乐</t>
    </r>
  </si>
  <si>
    <t>201901704118</t>
  </si>
  <si>
    <r>
      <rPr>
        <sz val="11"/>
        <color theme="1"/>
        <rFont val="楷体"/>
        <charset val="134"/>
      </rPr>
      <t>核酸检测，防艾宣传</t>
    </r>
  </si>
  <si>
    <r>
      <rPr>
        <sz val="11"/>
        <color theme="1"/>
        <rFont val="楷体"/>
        <charset val="134"/>
      </rPr>
      <t>吕弘玉</t>
    </r>
  </si>
  <si>
    <t>201901704311</t>
  </si>
  <si>
    <r>
      <rPr>
        <sz val="11"/>
        <color theme="1"/>
        <rFont val="楷体"/>
        <charset val="134"/>
      </rPr>
      <t>疫情防控，疫情服务</t>
    </r>
  </si>
  <si>
    <r>
      <rPr>
        <sz val="11"/>
        <color theme="1"/>
        <rFont val="楷体"/>
        <charset val="134"/>
      </rPr>
      <t>赵浦帆</t>
    </r>
  </si>
  <si>
    <t>201801701115</t>
  </si>
  <si>
    <r>
      <rPr>
        <sz val="11"/>
        <color theme="1"/>
        <rFont val="楷体"/>
        <charset val="134"/>
      </rPr>
      <t>原王庄恩惠来运贤药店</t>
    </r>
  </si>
  <si>
    <r>
      <rPr>
        <sz val="11"/>
        <color theme="1"/>
        <rFont val="楷体"/>
        <charset val="134"/>
      </rPr>
      <t>张海南</t>
    </r>
  </si>
  <si>
    <t>201801701104</t>
  </si>
  <si>
    <r>
      <rPr>
        <sz val="11"/>
        <color theme="1"/>
        <rFont val="楷体"/>
        <charset val="134"/>
      </rPr>
      <t>疫情防控，社区登记表</t>
    </r>
  </si>
  <si>
    <r>
      <rPr>
        <sz val="11"/>
        <color theme="1"/>
        <rFont val="楷体"/>
        <charset val="134"/>
      </rPr>
      <t>秦瑗璘</t>
    </r>
  </si>
  <si>
    <t>201901701215</t>
  </si>
  <si>
    <r>
      <rPr>
        <sz val="11"/>
        <color theme="1"/>
        <rFont val="楷体"/>
        <charset val="134"/>
      </rPr>
      <t>疫情防控，研学志愿服务</t>
    </r>
  </si>
  <si>
    <r>
      <rPr>
        <sz val="11"/>
        <color theme="1"/>
        <rFont val="楷体"/>
        <charset val="134"/>
      </rPr>
      <t>刘思辰</t>
    </r>
  </si>
  <si>
    <t>201901701315</t>
  </si>
  <si>
    <r>
      <rPr>
        <sz val="11"/>
        <color theme="1"/>
        <rFont val="楷体"/>
        <charset val="134"/>
      </rPr>
      <t>创城志愿服务，疫情防控</t>
    </r>
  </si>
  <si>
    <r>
      <rPr>
        <sz val="11"/>
        <color theme="1"/>
        <rFont val="楷体"/>
        <charset val="134"/>
      </rPr>
      <t>温子萱</t>
    </r>
  </si>
  <si>
    <t>201901701124</t>
  </si>
  <si>
    <r>
      <rPr>
        <sz val="11"/>
        <color theme="1"/>
        <rFont val="楷体"/>
        <charset val="134"/>
      </rPr>
      <t>疫情防控，创城志愿服务</t>
    </r>
  </si>
  <si>
    <r>
      <rPr>
        <sz val="11"/>
        <color theme="1"/>
        <rFont val="楷体"/>
        <charset val="134"/>
      </rPr>
      <t>高雅婷</t>
    </r>
  </si>
  <si>
    <t>201801704209</t>
  </si>
  <si>
    <r>
      <rPr>
        <sz val="11"/>
        <color theme="1"/>
        <rFont val="楷体"/>
        <charset val="134"/>
      </rPr>
      <t>核酸检测，光盘行动服务</t>
    </r>
  </si>
  <si>
    <r>
      <rPr>
        <sz val="11"/>
        <color theme="1"/>
        <rFont val="楷体"/>
        <charset val="134"/>
      </rPr>
      <t>常思成</t>
    </r>
  </si>
  <si>
    <r>
      <rPr>
        <sz val="11"/>
        <color theme="1"/>
        <rFont val="楷体"/>
        <charset val="134"/>
      </rPr>
      <t>爱心暑托班公益，疫情防控</t>
    </r>
  </si>
  <si>
    <r>
      <rPr>
        <sz val="11"/>
        <color theme="1"/>
        <rFont val="楷体"/>
        <charset val="134"/>
      </rPr>
      <t>张佳楠</t>
    </r>
  </si>
  <si>
    <t>201801701105</t>
  </si>
  <si>
    <r>
      <rPr>
        <sz val="11"/>
        <color theme="1"/>
        <rFont val="楷体"/>
        <charset val="134"/>
      </rPr>
      <t>村委办公室，村口防疫卡点</t>
    </r>
  </si>
  <si>
    <r>
      <rPr>
        <sz val="11"/>
        <color theme="1"/>
        <rFont val="楷体"/>
        <charset val="134"/>
      </rPr>
      <t>姬浩宇</t>
    </r>
  </si>
  <si>
    <t>201801701025</t>
  </si>
  <si>
    <r>
      <rPr>
        <sz val="11"/>
        <color theme="1"/>
        <rFont val="楷体"/>
        <charset val="134"/>
      </rPr>
      <t>尧庙汽车站，水厂十字岗，创城</t>
    </r>
  </si>
  <si>
    <t>武  璇</t>
  </si>
  <si>
    <t>201901701331</t>
  </si>
  <si>
    <r>
      <rPr>
        <sz val="11"/>
        <color theme="1"/>
        <rFont val="楷体"/>
        <charset val="134"/>
      </rPr>
      <t>社卡，研学志愿服务，创城志愿服务</t>
    </r>
  </si>
  <si>
    <t>王  玥</t>
  </si>
  <si>
    <t>201801701078</t>
  </si>
  <si>
    <r>
      <rPr>
        <sz val="11"/>
        <color theme="1"/>
        <rFont val="楷体"/>
        <charset val="134"/>
      </rPr>
      <t>晋中市祁县古城社区，防疫志愿活动</t>
    </r>
  </si>
  <si>
    <t>郭  彪</t>
  </si>
  <si>
    <t>201901701308</t>
  </si>
  <si>
    <r>
      <rPr>
        <sz val="11"/>
        <color theme="1"/>
        <rFont val="楷体"/>
        <charset val="134"/>
      </rPr>
      <t>防艾宣传，校门防疫，餐厅防疫志愿，青年志愿活动协会</t>
    </r>
  </si>
  <si>
    <r>
      <rPr>
        <sz val="11"/>
        <color theme="1"/>
        <rFont val="楷体"/>
        <charset val="134"/>
      </rPr>
      <t>郭力源</t>
    </r>
  </si>
  <si>
    <t>201801704210</t>
  </si>
  <si>
    <r>
      <rPr>
        <sz val="10"/>
        <color theme="1"/>
        <rFont val="楷体"/>
        <charset val="134"/>
      </rPr>
      <t>社区消杀服务，疫情防控物资转运服务，疫情防控，高考保障服务，红十字会主题活动服务</t>
    </r>
  </si>
  <si>
    <r>
      <rPr>
        <sz val="11"/>
        <color theme="1"/>
        <rFont val="楷体"/>
        <charset val="134"/>
      </rPr>
      <t>昝铭超</t>
    </r>
  </si>
  <si>
    <t>201801701102</t>
  </si>
  <si>
    <r>
      <rPr>
        <sz val="11"/>
        <color theme="1"/>
        <rFont val="楷体"/>
        <charset val="134"/>
      </rPr>
      <t>光盘行动，防艾知识宣讲，餐厅志愿活动，创城志愿活动，艺术类考试，疫情防控志愿活动</t>
    </r>
  </si>
  <si>
    <r>
      <rPr>
        <sz val="11"/>
        <color theme="1"/>
        <rFont val="楷体"/>
        <charset val="134"/>
      </rPr>
      <t>肖声扬</t>
    </r>
  </si>
  <si>
    <t>201801701087</t>
  </si>
  <si>
    <r>
      <rPr>
        <sz val="10"/>
        <color theme="1"/>
        <rFont val="楷体"/>
        <charset val="134"/>
      </rPr>
      <t>新冠肺炎疫情防控街头宣传，朔城区疫情防控假期社会实践志愿活动，浓情腊八</t>
    </r>
    <r>
      <rPr>
        <sz val="10"/>
        <color theme="1"/>
        <rFont val="Times New Roman"/>
        <charset val="134"/>
      </rPr>
      <t>·</t>
    </r>
    <r>
      <rPr>
        <sz val="10"/>
        <color theme="1"/>
        <rFont val="楷体"/>
        <charset val="134"/>
      </rPr>
      <t>爱暖中华</t>
    </r>
    <r>
      <rPr>
        <sz val="10"/>
        <color theme="1"/>
        <rFont val="Times New Roman"/>
        <charset val="134"/>
      </rPr>
      <t>-</t>
    </r>
    <r>
      <rPr>
        <sz val="10"/>
        <color theme="1"/>
        <rFont val="楷体"/>
        <charset val="134"/>
      </rPr>
      <t>志愿活动</t>
    </r>
  </si>
  <si>
    <r>
      <rPr>
        <sz val="11"/>
        <color theme="1"/>
        <rFont val="楷体"/>
        <charset val="134"/>
      </rPr>
      <t>李静禾</t>
    </r>
  </si>
  <si>
    <t>201801701035</t>
  </si>
  <si>
    <r>
      <rPr>
        <sz val="11"/>
        <color theme="1"/>
        <rFont val="楷体"/>
        <charset val="134"/>
      </rPr>
      <t>尧庙汽车站，水厂十字岗，交通志愿活动服务，春运志愿服务，阳光社区志愿服务，</t>
    </r>
    <r>
      <rPr>
        <sz val="11"/>
        <color theme="1"/>
        <rFont val="Times New Roman"/>
        <charset val="134"/>
      </rPr>
      <t xml:space="preserve"> </t>
    </r>
    <r>
      <rPr>
        <sz val="11"/>
        <color theme="1"/>
        <rFont val="楷体"/>
        <charset val="134"/>
      </rPr>
      <t>光盘行动，餐厅防疫</t>
    </r>
  </si>
  <si>
    <r>
      <rPr>
        <sz val="11"/>
        <color theme="1"/>
        <rFont val="楷体"/>
        <charset val="134"/>
      </rPr>
      <t>武映桥</t>
    </r>
  </si>
  <si>
    <t>201801704117</t>
  </si>
  <si>
    <r>
      <rPr>
        <sz val="11"/>
        <color theme="1"/>
        <rFont val="楷体"/>
        <charset val="134"/>
      </rPr>
      <t>艺考类考试志愿服务、光盘行动、餐厅防疫、创城志愿活动、社区疫情防控志愿活动、青年疫情志愿活动服务、团委文瀛三层志愿服务</t>
    </r>
  </si>
  <si>
    <t>美术学院志愿服务时长认定汇总表</t>
  </si>
  <si>
    <r>
      <rPr>
        <sz val="11"/>
        <rFont val="楷体"/>
        <charset val="134"/>
      </rPr>
      <t>段欣宇</t>
    </r>
  </si>
  <si>
    <t>201801807004</t>
  </si>
  <si>
    <r>
      <rPr>
        <sz val="11"/>
        <rFont val="楷体"/>
        <charset val="134"/>
      </rPr>
      <t>二青会</t>
    </r>
  </si>
  <si>
    <r>
      <rPr>
        <sz val="11"/>
        <rFont val="楷体"/>
        <charset val="134"/>
      </rPr>
      <t>夏诗琪</t>
    </r>
  </si>
  <si>
    <t>201701801004</t>
  </si>
  <si>
    <r>
      <rPr>
        <sz val="11"/>
        <rFont val="楷体"/>
        <charset val="134"/>
      </rPr>
      <t>和雨佳</t>
    </r>
  </si>
  <si>
    <t>201901806105</t>
  </si>
  <si>
    <r>
      <rPr>
        <sz val="11"/>
        <rFont val="楷体"/>
        <charset val="134"/>
      </rPr>
      <t>餐厅防疫</t>
    </r>
  </si>
  <si>
    <r>
      <rPr>
        <sz val="11"/>
        <rFont val="楷体"/>
        <charset val="134"/>
      </rPr>
      <t>王雅灏</t>
    </r>
  </si>
  <si>
    <t>201901806116</t>
  </si>
  <si>
    <r>
      <rPr>
        <sz val="11"/>
        <rFont val="楷体"/>
        <charset val="134"/>
      </rPr>
      <t>张彦臻</t>
    </r>
  </si>
  <si>
    <t>201901817120</t>
  </si>
  <si>
    <r>
      <rPr>
        <sz val="11"/>
        <rFont val="楷体"/>
        <charset val="134"/>
      </rPr>
      <t>袁亚红</t>
    </r>
  </si>
  <si>
    <t>201901802220</t>
  </si>
  <si>
    <r>
      <rPr>
        <sz val="11"/>
        <rFont val="楷体"/>
        <charset val="134"/>
      </rPr>
      <t>疫情防控</t>
    </r>
    <r>
      <rPr>
        <sz val="11"/>
        <rFont val="Times New Roman"/>
        <charset val="134"/>
      </rPr>
      <t xml:space="preserve"> </t>
    </r>
  </si>
  <si>
    <r>
      <rPr>
        <sz val="11"/>
        <rFont val="楷体"/>
        <charset val="134"/>
      </rPr>
      <t>郝美玲</t>
    </r>
  </si>
  <si>
    <t>201801801007</t>
  </si>
  <si>
    <r>
      <rPr>
        <sz val="11"/>
        <rFont val="楷体"/>
        <charset val="134"/>
      </rPr>
      <t>疫情防控执勤</t>
    </r>
  </si>
  <si>
    <r>
      <rPr>
        <sz val="11"/>
        <rFont val="楷体"/>
        <charset val="134"/>
      </rPr>
      <t>吴晋贤</t>
    </r>
  </si>
  <si>
    <t>201901802214</t>
  </si>
  <si>
    <r>
      <rPr>
        <sz val="11"/>
        <rFont val="楷体"/>
        <charset val="134"/>
      </rPr>
      <t>长子县创城活动</t>
    </r>
  </si>
  <si>
    <r>
      <rPr>
        <sz val="11"/>
        <rFont val="楷体"/>
        <charset val="134"/>
      </rPr>
      <t>常非凡</t>
    </r>
  </si>
  <si>
    <t>201901802201</t>
  </si>
  <si>
    <r>
      <rPr>
        <sz val="11"/>
        <rFont val="Times New Roman"/>
        <charset val="134"/>
      </rPr>
      <t>19</t>
    </r>
    <r>
      <rPr>
        <sz val="11"/>
        <rFont val="楷体"/>
        <charset val="134"/>
      </rPr>
      <t>年防艾志愿活动</t>
    </r>
  </si>
  <si>
    <r>
      <rPr>
        <sz val="11"/>
        <rFont val="楷体"/>
        <charset val="134"/>
      </rPr>
      <t>郭</t>
    </r>
    <r>
      <rPr>
        <sz val="11"/>
        <rFont val="Times New Roman"/>
        <charset val="134"/>
      </rPr>
      <t xml:space="preserve">    </t>
    </r>
    <r>
      <rPr>
        <sz val="11"/>
        <rFont val="楷体"/>
        <charset val="134"/>
      </rPr>
      <t>璐</t>
    </r>
  </si>
  <si>
    <t>201901802204</t>
  </si>
  <si>
    <r>
      <rPr>
        <sz val="11"/>
        <rFont val="楷体"/>
        <charset val="134"/>
      </rPr>
      <t>郭</t>
    </r>
    <r>
      <rPr>
        <sz val="11"/>
        <rFont val="Times New Roman"/>
        <charset val="134"/>
      </rPr>
      <t xml:space="preserve">    </t>
    </r>
    <r>
      <rPr>
        <sz val="11"/>
        <rFont val="楷体"/>
        <charset val="134"/>
      </rPr>
      <t>洋</t>
    </r>
  </si>
  <si>
    <t>20200181804011</t>
  </si>
  <si>
    <r>
      <rPr>
        <sz val="11"/>
        <rFont val="Times New Roman"/>
        <charset val="134"/>
      </rPr>
      <t>20</t>
    </r>
    <r>
      <rPr>
        <sz val="11"/>
        <rFont val="楷体"/>
        <charset val="134"/>
      </rPr>
      <t>年防艾志愿活动</t>
    </r>
  </si>
  <si>
    <r>
      <rPr>
        <sz val="11"/>
        <rFont val="楷体"/>
        <charset val="134"/>
      </rPr>
      <t>洪</t>
    </r>
    <r>
      <rPr>
        <sz val="11"/>
        <rFont val="Times New Roman"/>
        <charset val="134"/>
      </rPr>
      <t xml:space="preserve">    </t>
    </r>
    <r>
      <rPr>
        <sz val="11"/>
        <rFont val="楷体"/>
        <charset val="134"/>
      </rPr>
      <t>榛</t>
    </r>
  </si>
  <si>
    <t>201801801008</t>
  </si>
  <si>
    <r>
      <rPr>
        <sz val="11"/>
        <rFont val="楷体"/>
        <charset val="134"/>
      </rPr>
      <t>防疫志愿活动服务队</t>
    </r>
  </si>
  <si>
    <r>
      <rPr>
        <sz val="11"/>
        <rFont val="楷体"/>
        <charset val="134"/>
      </rPr>
      <t>施</t>
    </r>
    <r>
      <rPr>
        <sz val="11"/>
        <rFont val="Times New Roman"/>
        <charset val="134"/>
      </rPr>
      <t xml:space="preserve">    </t>
    </r>
    <r>
      <rPr>
        <sz val="11"/>
        <rFont val="楷体"/>
        <charset val="134"/>
      </rPr>
      <t>意</t>
    </r>
  </si>
  <si>
    <t>201901817114</t>
  </si>
  <si>
    <r>
      <rPr>
        <sz val="11"/>
        <rFont val="楷体"/>
        <charset val="134"/>
      </rPr>
      <t>王晋阳</t>
    </r>
  </si>
  <si>
    <t>201901805118</t>
  </si>
  <si>
    <r>
      <rPr>
        <sz val="11"/>
        <rFont val="楷体"/>
        <charset val="134"/>
      </rPr>
      <t>倪子淇</t>
    </r>
  </si>
  <si>
    <t>201701802009</t>
  </si>
  <si>
    <r>
      <rPr>
        <sz val="11"/>
        <rFont val="楷体"/>
        <charset val="134"/>
      </rPr>
      <t>迎战疫情，志愿同行</t>
    </r>
  </si>
  <si>
    <r>
      <rPr>
        <sz val="11"/>
        <rFont val="楷体"/>
        <charset val="134"/>
      </rPr>
      <t>任</t>
    </r>
    <r>
      <rPr>
        <sz val="11"/>
        <rFont val="Times New Roman"/>
        <charset val="134"/>
      </rPr>
      <t xml:space="preserve">    </t>
    </r>
    <r>
      <rPr>
        <sz val="11"/>
        <rFont val="楷体"/>
        <charset val="134"/>
      </rPr>
      <t>彤</t>
    </r>
  </si>
  <si>
    <t>201801806012</t>
  </si>
  <si>
    <r>
      <rPr>
        <sz val="11"/>
        <rFont val="Times New Roman"/>
        <charset val="134"/>
      </rPr>
      <t>18</t>
    </r>
    <r>
      <rPr>
        <sz val="11"/>
        <rFont val="楷体"/>
        <charset val="134"/>
      </rPr>
      <t>年防艾志愿活动</t>
    </r>
  </si>
  <si>
    <r>
      <rPr>
        <sz val="11"/>
        <rFont val="楷体"/>
        <charset val="134"/>
      </rPr>
      <t>任效誉</t>
    </r>
  </si>
  <si>
    <t>20200181803017</t>
  </si>
  <si>
    <r>
      <rPr>
        <sz val="11"/>
        <rFont val="楷体"/>
        <charset val="134"/>
      </rPr>
      <t>共防疫情，共筑平安</t>
    </r>
  </si>
  <si>
    <r>
      <rPr>
        <sz val="11"/>
        <rFont val="楷体"/>
        <charset val="134"/>
      </rPr>
      <t>马志儒</t>
    </r>
  </si>
  <si>
    <t>20200181903008</t>
  </si>
  <si>
    <r>
      <rPr>
        <sz val="11"/>
        <rFont val="Times New Roman"/>
        <charset val="134"/>
      </rPr>
      <t>“</t>
    </r>
    <r>
      <rPr>
        <sz val="11"/>
        <rFont val="楷体"/>
        <charset val="134"/>
      </rPr>
      <t>光盘行动</t>
    </r>
    <r>
      <rPr>
        <sz val="11"/>
        <rFont val="Times New Roman"/>
        <charset val="134"/>
      </rPr>
      <t>”</t>
    </r>
    <r>
      <rPr>
        <sz val="11"/>
        <rFont val="楷体"/>
        <charset val="134"/>
      </rPr>
      <t>餐厅活动</t>
    </r>
  </si>
  <si>
    <r>
      <rPr>
        <sz val="11"/>
        <rFont val="楷体"/>
        <charset val="134"/>
      </rPr>
      <t>唐泽铭</t>
    </r>
  </si>
  <si>
    <t>20200181902023</t>
  </si>
  <si>
    <r>
      <rPr>
        <sz val="11"/>
        <rFont val="楷体"/>
        <charset val="134"/>
      </rPr>
      <t>黄河镇疫情防控志愿活动</t>
    </r>
  </si>
  <si>
    <r>
      <rPr>
        <sz val="11"/>
        <rFont val="楷体"/>
        <charset val="134"/>
      </rPr>
      <t>常鼎煜</t>
    </r>
  </si>
  <si>
    <t>20200181701013</t>
  </si>
  <si>
    <r>
      <rPr>
        <sz val="11"/>
        <rFont val="楷体"/>
        <charset val="134"/>
      </rPr>
      <t>太原青年志愿活动春运服务</t>
    </r>
  </si>
  <si>
    <r>
      <rPr>
        <sz val="11"/>
        <rFont val="楷体"/>
        <charset val="134"/>
      </rPr>
      <t>范紫萱</t>
    </r>
  </si>
  <si>
    <t>20200181902006</t>
  </si>
  <si>
    <r>
      <rPr>
        <sz val="11"/>
        <rFont val="楷体"/>
        <charset val="134"/>
      </rPr>
      <t>平潭西社区防疫宣传工作</t>
    </r>
  </si>
  <si>
    <r>
      <rPr>
        <sz val="11"/>
        <rFont val="楷体"/>
        <charset val="134"/>
      </rPr>
      <t>光佳乐</t>
    </r>
  </si>
  <si>
    <t>20200181901006</t>
  </si>
  <si>
    <r>
      <rPr>
        <sz val="11"/>
        <color rgb="FF000000"/>
        <rFont val="楷体"/>
        <charset val="134"/>
      </rPr>
      <t>昔杨县新冠疫情防控志愿活动</t>
    </r>
  </si>
  <si>
    <r>
      <rPr>
        <sz val="11"/>
        <rFont val="楷体"/>
        <charset val="134"/>
      </rPr>
      <t>杨鸿鸽</t>
    </r>
  </si>
  <si>
    <t>201801807020</t>
  </si>
  <si>
    <r>
      <rPr>
        <sz val="11"/>
        <rFont val="楷体"/>
        <charset val="134"/>
      </rPr>
      <t>丛东街道疫情防控志愿活动</t>
    </r>
  </si>
  <si>
    <r>
      <rPr>
        <sz val="11"/>
        <rFont val="楷体"/>
        <charset val="134"/>
      </rPr>
      <t>齐</t>
    </r>
    <r>
      <rPr>
        <sz val="11"/>
        <rFont val="Times New Roman"/>
        <charset val="134"/>
      </rPr>
      <t xml:space="preserve">    </t>
    </r>
    <r>
      <rPr>
        <sz val="11"/>
        <rFont val="楷体"/>
        <charset val="134"/>
      </rPr>
      <t>嘉</t>
    </r>
  </si>
  <si>
    <t>20200181903011</t>
  </si>
  <si>
    <r>
      <rPr>
        <sz val="11"/>
        <rFont val="楷体"/>
        <charset val="134"/>
      </rPr>
      <t>交城县疫情防控宣传志愿活动</t>
    </r>
  </si>
  <si>
    <r>
      <rPr>
        <sz val="11"/>
        <rFont val="楷体"/>
        <charset val="134"/>
      </rPr>
      <t>宋沚钰</t>
    </r>
  </si>
  <si>
    <t>20200181803020</t>
  </si>
  <si>
    <r>
      <rPr>
        <sz val="11"/>
        <rFont val="楷体"/>
        <charset val="134"/>
      </rPr>
      <t>长治市长子县文旅局志愿活动</t>
    </r>
  </si>
  <si>
    <r>
      <rPr>
        <sz val="11"/>
        <rFont val="楷体"/>
        <charset val="134"/>
      </rPr>
      <t>续凯璇</t>
    </r>
  </si>
  <si>
    <t>201901806120</t>
  </si>
  <si>
    <r>
      <rPr>
        <sz val="11"/>
        <rFont val="楷体"/>
        <charset val="134"/>
      </rPr>
      <t>餐厅防疫，</t>
    </r>
    <r>
      <rPr>
        <sz val="11"/>
        <rFont val="Times New Roman"/>
        <charset val="134"/>
      </rPr>
      <t>20</t>
    </r>
    <r>
      <rPr>
        <sz val="11"/>
        <rFont val="楷体"/>
        <charset val="134"/>
      </rPr>
      <t>年防艾志愿活动</t>
    </r>
  </si>
  <si>
    <r>
      <rPr>
        <sz val="11"/>
        <rFont val="楷体"/>
        <charset val="134"/>
      </rPr>
      <t>杨小丽</t>
    </r>
  </si>
  <si>
    <t>20200181904016</t>
  </si>
  <si>
    <r>
      <rPr>
        <sz val="11"/>
        <rFont val="楷体"/>
        <charset val="134"/>
      </rPr>
      <t>刘卓琪</t>
    </r>
  </si>
  <si>
    <t>201701801035</t>
  </si>
  <si>
    <r>
      <rPr>
        <sz val="11"/>
        <rFont val="楷体"/>
        <charset val="134"/>
      </rPr>
      <t>二青会开幕式导演组排练志愿活动</t>
    </r>
  </si>
  <si>
    <r>
      <rPr>
        <sz val="11"/>
        <rFont val="楷体"/>
        <charset val="134"/>
      </rPr>
      <t>王慧敏</t>
    </r>
  </si>
  <si>
    <t>201801802028</t>
  </si>
  <si>
    <r>
      <rPr>
        <sz val="11"/>
        <rFont val="楷体"/>
        <charset val="134"/>
      </rPr>
      <t>防艾知识巡讲、</t>
    </r>
    <r>
      <rPr>
        <sz val="11"/>
        <rFont val="Times New Roman"/>
        <charset val="134"/>
      </rPr>
      <t>20</t>
    </r>
    <r>
      <rPr>
        <sz val="11"/>
        <rFont val="楷体"/>
        <charset val="134"/>
      </rPr>
      <t>年防艾志愿</t>
    </r>
  </si>
  <si>
    <r>
      <rPr>
        <sz val="11"/>
        <rFont val="楷体"/>
        <charset val="134"/>
      </rPr>
      <t>柴</t>
    </r>
    <r>
      <rPr>
        <sz val="11"/>
        <rFont val="Times New Roman"/>
        <charset val="134"/>
      </rPr>
      <t xml:space="preserve">    </t>
    </r>
    <r>
      <rPr>
        <sz val="11"/>
        <rFont val="楷体"/>
        <charset val="134"/>
      </rPr>
      <t>杰</t>
    </r>
  </si>
  <si>
    <t>201801806001</t>
  </si>
  <si>
    <r>
      <rPr>
        <sz val="11"/>
        <rFont val="楷体"/>
        <charset val="134"/>
      </rPr>
      <t>政务大厅文明引导志愿活动服务活动</t>
    </r>
  </si>
  <si>
    <r>
      <rPr>
        <sz val="11"/>
        <rFont val="楷体"/>
        <charset val="134"/>
      </rPr>
      <t>冯舒阳</t>
    </r>
  </si>
  <si>
    <t>20200181904005</t>
  </si>
  <si>
    <r>
      <rPr>
        <sz val="11"/>
        <rFont val="楷体"/>
        <charset val="134"/>
      </rPr>
      <t>防艾知识巡讲、北家属院志愿活动</t>
    </r>
  </si>
  <si>
    <r>
      <rPr>
        <sz val="11"/>
        <rFont val="楷体"/>
        <charset val="134"/>
      </rPr>
      <t>胡文婷</t>
    </r>
  </si>
  <si>
    <t>201901806106</t>
  </si>
  <si>
    <r>
      <rPr>
        <sz val="11"/>
        <rFont val="楷体"/>
        <charset val="134"/>
      </rPr>
      <t>餐厅防疫，</t>
    </r>
    <r>
      <rPr>
        <sz val="11"/>
        <rFont val="Times New Roman"/>
        <charset val="134"/>
      </rPr>
      <t>“</t>
    </r>
    <r>
      <rPr>
        <sz val="11"/>
        <rFont val="楷体"/>
        <charset val="134"/>
      </rPr>
      <t>光盘行动</t>
    </r>
    <r>
      <rPr>
        <sz val="11"/>
        <rFont val="Times New Roman"/>
        <charset val="134"/>
      </rPr>
      <t>”</t>
    </r>
    <r>
      <rPr>
        <sz val="11"/>
        <rFont val="楷体"/>
        <charset val="134"/>
      </rPr>
      <t>餐厅活动</t>
    </r>
  </si>
  <si>
    <r>
      <rPr>
        <sz val="11"/>
        <rFont val="楷体"/>
        <charset val="134"/>
      </rPr>
      <t>李</t>
    </r>
    <r>
      <rPr>
        <sz val="11"/>
        <rFont val="Times New Roman"/>
        <charset val="134"/>
      </rPr>
      <t xml:space="preserve">    </t>
    </r>
    <r>
      <rPr>
        <sz val="11"/>
        <rFont val="楷体"/>
        <charset val="134"/>
      </rPr>
      <t>欣</t>
    </r>
  </si>
  <si>
    <t>201901806110</t>
  </si>
  <si>
    <r>
      <rPr>
        <sz val="11"/>
        <rFont val="楷体"/>
        <charset val="134"/>
      </rPr>
      <t>餐厅防疫志愿活动，博物馆展厅服务</t>
    </r>
  </si>
  <si>
    <r>
      <rPr>
        <sz val="11"/>
        <rFont val="楷体"/>
        <charset val="134"/>
      </rPr>
      <t>苏恩茂</t>
    </r>
  </si>
  <si>
    <t>20200181802019</t>
  </si>
  <si>
    <r>
      <rPr>
        <sz val="11"/>
        <rFont val="Times New Roman"/>
        <charset val="134"/>
      </rPr>
      <t>20</t>
    </r>
    <r>
      <rPr>
        <sz val="11"/>
        <rFont val="楷体"/>
        <charset val="134"/>
      </rPr>
      <t>年防艾志愿活动、防艾知识巡讲</t>
    </r>
  </si>
  <si>
    <r>
      <rPr>
        <sz val="11"/>
        <rFont val="楷体"/>
        <charset val="134"/>
      </rPr>
      <t>武艳艳</t>
    </r>
  </si>
  <si>
    <t>201801802036</t>
  </si>
  <si>
    <r>
      <rPr>
        <sz val="11"/>
        <rFont val="楷体"/>
        <charset val="134"/>
      </rPr>
      <t>曹县前石庄路口疫情防控志愿活动</t>
    </r>
  </si>
  <si>
    <r>
      <rPr>
        <sz val="11"/>
        <rFont val="楷体"/>
        <charset val="134"/>
      </rPr>
      <t>兴</t>
    </r>
    <r>
      <rPr>
        <sz val="11"/>
        <rFont val="Times New Roman"/>
        <charset val="134"/>
      </rPr>
      <t xml:space="preserve">    </t>
    </r>
    <r>
      <rPr>
        <sz val="11"/>
        <rFont val="楷体"/>
        <charset val="134"/>
      </rPr>
      <t>安</t>
    </r>
  </si>
  <si>
    <t>201801804019</t>
  </si>
  <si>
    <r>
      <rPr>
        <sz val="11"/>
        <rFont val="楷体"/>
        <charset val="134"/>
      </rPr>
      <t>刘枭楠</t>
    </r>
  </si>
  <si>
    <t>202022103016</t>
  </si>
  <si>
    <r>
      <rPr>
        <sz val="11"/>
        <rFont val="楷体"/>
        <charset val="134"/>
      </rPr>
      <t>左权县青少年事务社疫情防控志愿活动</t>
    </r>
  </si>
  <si>
    <r>
      <rPr>
        <sz val="11"/>
        <rFont val="楷体"/>
        <charset val="134"/>
      </rPr>
      <t>宋婉颖</t>
    </r>
  </si>
  <si>
    <t>201901802111</t>
  </si>
  <si>
    <r>
      <rPr>
        <sz val="11"/>
        <rFont val="楷体"/>
        <charset val="134"/>
      </rPr>
      <t>餐厅防疫志愿活动、</t>
    </r>
    <r>
      <rPr>
        <sz val="11"/>
        <rFont val="Times New Roman"/>
        <charset val="134"/>
      </rPr>
      <t>19</t>
    </r>
    <r>
      <rPr>
        <sz val="11"/>
        <rFont val="楷体"/>
        <charset val="134"/>
      </rPr>
      <t>年防艾志愿活动</t>
    </r>
  </si>
  <si>
    <r>
      <rPr>
        <sz val="11"/>
        <rFont val="楷体"/>
        <charset val="134"/>
      </rPr>
      <t>杨依泠</t>
    </r>
  </si>
  <si>
    <t>201901802119</t>
  </si>
  <si>
    <r>
      <rPr>
        <sz val="11"/>
        <rFont val="楷体"/>
        <charset val="134"/>
      </rPr>
      <t>山东省东营市河口区疫情防控志愿活动</t>
    </r>
  </si>
  <si>
    <r>
      <rPr>
        <sz val="11"/>
        <rFont val="楷体"/>
        <charset val="134"/>
      </rPr>
      <t>付锦国</t>
    </r>
  </si>
  <si>
    <t>201801802007</t>
  </si>
  <si>
    <r>
      <rPr>
        <sz val="11"/>
        <rFont val="楷体"/>
        <charset val="134"/>
      </rPr>
      <t>山西省中医院志愿活动</t>
    </r>
    <r>
      <rPr>
        <sz val="11"/>
        <rFont val="Times New Roman"/>
        <charset val="134"/>
      </rPr>
      <t xml:space="preserve">  </t>
    </r>
    <r>
      <rPr>
        <sz val="11"/>
        <rFont val="楷体"/>
        <charset val="134"/>
      </rPr>
      <t>，疫情防控</t>
    </r>
  </si>
  <si>
    <r>
      <rPr>
        <sz val="11"/>
        <rFont val="楷体"/>
        <charset val="134"/>
      </rPr>
      <t>代娅楠</t>
    </r>
  </si>
  <si>
    <t>201922103003</t>
  </si>
  <si>
    <r>
      <rPr>
        <sz val="11"/>
        <rFont val="楷体"/>
        <charset val="134"/>
      </rPr>
      <t>太原市文润工贸有限公司疫情防控志愿活动</t>
    </r>
  </si>
  <si>
    <r>
      <rPr>
        <sz val="11"/>
        <rFont val="楷体"/>
        <charset val="134"/>
      </rPr>
      <t>段潇雅</t>
    </r>
  </si>
  <si>
    <t>201901802203</t>
  </si>
  <si>
    <r>
      <rPr>
        <sz val="11"/>
        <rFont val="楷体"/>
        <charset val="134"/>
      </rPr>
      <t>内蒙古巴彦淖尔市临河区疫情防控志愿活动</t>
    </r>
  </si>
  <si>
    <r>
      <rPr>
        <sz val="11"/>
        <rFont val="楷体"/>
        <charset val="134"/>
      </rPr>
      <t>雒家俊</t>
    </r>
  </si>
  <si>
    <t>202022106021</t>
  </si>
  <si>
    <r>
      <rPr>
        <sz val="11"/>
        <rFont val="楷体"/>
        <charset val="134"/>
      </rPr>
      <t>山西省汾阳市政务服务中心疫情防控志愿活动</t>
    </r>
  </si>
  <si>
    <r>
      <rPr>
        <sz val="11"/>
        <rFont val="楷体"/>
        <charset val="134"/>
      </rPr>
      <t>王若凌</t>
    </r>
  </si>
  <si>
    <t>201901817115</t>
  </si>
  <si>
    <r>
      <rPr>
        <sz val="11"/>
        <rFont val="楷体"/>
        <charset val="134"/>
      </rPr>
      <t>小店街道通达街社区疫情防控活动、餐厅防疫</t>
    </r>
  </si>
  <si>
    <r>
      <rPr>
        <sz val="11"/>
        <rFont val="楷体"/>
        <charset val="134"/>
      </rPr>
      <t>杨宇轩</t>
    </r>
  </si>
  <si>
    <t>201801801026</t>
  </si>
  <si>
    <r>
      <rPr>
        <sz val="11"/>
        <rFont val="楷体"/>
        <charset val="134"/>
      </rPr>
      <t>漪汾院社区疫情防控志愿活动、北家属院志愿活动</t>
    </r>
  </si>
  <si>
    <r>
      <rPr>
        <sz val="11"/>
        <rFont val="楷体"/>
        <charset val="134"/>
      </rPr>
      <t>李向阳</t>
    </r>
  </si>
  <si>
    <t>20200181803002</t>
  </si>
  <si>
    <r>
      <rPr>
        <sz val="11"/>
        <rFont val="楷体"/>
        <charset val="134"/>
      </rPr>
      <t>河北省邯郸市大名县龙王庙镇庙一村疫情防控志愿活动</t>
    </r>
  </si>
  <si>
    <r>
      <rPr>
        <sz val="11"/>
        <rFont val="楷体"/>
        <charset val="134"/>
      </rPr>
      <t>周</t>
    </r>
    <r>
      <rPr>
        <sz val="11"/>
        <rFont val="Times New Roman"/>
        <charset val="134"/>
      </rPr>
      <t xml:space="preserve">    </t>
    </r>
    <r>
      <rPr>
        <sz val="11"/>
        <rFont val="楷体"/>
        <charset val="134"/>
      </rPr>
      <t>菁</t>
    </r>
  </si>
  <si>
    <t>201801803023</t>
  </si>
  <si>
    <r>
      <rPr>
        <sz val="11"/>
        <rFont val="楷体"/>
        <charset val="134"/>
      </rPr>
      <t>咸宁市咸安区疫情防控志愿活动、山西大学刷树志愿活动</t>
    </r>
  </si>
  <si>
    <r>
      <rPr>
        <sz val="11"/>
        <rFont val="楷体"/>
        <charset val="134"/>
      </rPr>
      <t>高丽玮</t>
    </r>
  </si>
  <si>
    <t>201801803004</t>
  </si>
  <si>
    <r>
      <rPr>
        <sz val="11"/>
        <rFont val="Times New Roman"/>
        <charset val="134"/>
      </rPr>
      <t>18</t>
    </r>
    <r>
      <rPr>
        <sz val="11"/>
        <rFont val="楷体"/>
        <charset val="134"/>
      </rPr>
      <t>年防艾志愿活动、二青会志愿活动、山西大学刷树志愿活动</t>
    </r>
  </si>
  <si>
    <r>
      <rPr>
        <sz val="11"/>
        <rFont val="楷体"/>
        <charset val="134"/>
      </rPr>
      <t>周</t>
    </r>
    <r>
      <rPr>
        <sz val="11"/>
        <rFont val="Times New Roman"/>
        <charset val="134"/>
      </rPr>
      <t xml:space="preserve">    </t>
    </r>
    <r>
      <rPr>
        <sz val="11"/>
        <rFont val="楷体"/>
        <charset val="134"/>
      </rPr>
      <t>洋</t>
    </r>
  </si>
  <si>
    <t>20200181804024</t>
  </si>
  <si>
    <r>
      <rPr>
        <sz val="11"/>
        <rFont val="楷体"/>
        <charset val="134"/>
      </rPr>
      <t>阳光</t>
    </r>
    <r>
      <rPr>
        <sz val="11"/>
        <rFont val="Times New Roman"/>
        <charset val="134"/>
      </rPr>
      <t>U</t>
    </r>
    <r>
      <rPr>
        <sz val="11"/>
        <rFont val="楷体"/>
        <charset val="134"/>
      </rPr>
      <t>站志愿讲解、</t>
    </r>
    <r>
      <rPr>
        <sz val="11"/>
        <rFont val="Times New Roman"/>
        <charset val="134"/>
      </rPr>
      <t>“</t>
    </r>
    <r>
      <rPr>
        <sz val="11"/>
        <rFont val="楷体"/>
        <charset val="134"/>
      </rPr>
      <t>文明校园</t>
    </r>
    <r>
      <rPr>
        <sz val="11"/>
        <rFont val="Times New Roman"/>
        <charset val="134"/>
      </rPr>
      <t>”</t>
    </r>
    <r>
      <rPr>
        <sz val="11"/>
        <rFont val="楷体"/>
        <charset val="134"/>
      </rPr>
      <t>系列活动、游泳比赛志愿证书书写</t>
    </r>
  </si>
  <si>
    <r>
      <rPr>
        <sz val="11"/>
        <rFont val="楷体"/>
        <charset val="134"/>
      </rPr>
      <t>甄思齐</t>
    </r>
  </si>
  <si>
    <t>201901817123</t>
  </si>
  <si>
    <r>
      <rPr>
        <sz val="11"/>
        <rFont val="楷体"/>
        <charset val="134"/>
      </rPr>
      <t>防艾知识讲座、防艾知识巡讲、山西省艺考志愿活动、北家属院志愿活动</t>
    </r>
  </si>
  <si>
    <r>
      <rPr>
        <sz val="11"/>
        <rFont val="楷体"/>
        <charset val="134"/>
      </rPr>
      <t>王</t>
    </r>
    <r>
      <rPr>
        <sz val="11"/>
        <rFont val="Times New Roman"/>
        <charset val="134"/>
      </rPr>
      <t xml:space="preserve">    </t>
    </r>
    <r>
      <rPr>
        <sz val="11"/>
        <rFont val="楷体"/>
        <charset val="134"/>
      </rPr>
      <t>臻</t>
    </r>
  </si>
  <si>
    <t>201801801022</t>
  </si>
  <si>
    <r>
      <rPr>
        <sz val="11"/>
        <rFont val="楷体"/>
        <charset val="134"/>
      </rPr>
      <t>睿和社区疫情防控排查宣传、</t>
    </r>
    <r>
      <rPr>
        <sz val="11"/>
        <rFont val="Times New Roman"/>
        <charset val="134"/>
      </rPr>
      <t>18,19,20</t>
    </r>
    <r>
      <rPr>
        <sz val="11"/>
        <rFont val="楷体"/>
        <charset val="134"/>
      </rPr>
      <t>年防艾志愿活动，艺考志愿活动，北家属院志愿活动</t>
    </r>
  </si>
  <si>
    <r>
      <rPr>
        <sz val="11"/>
        <rFont val="楷体"/>
        <charset val="134"/>
      </rPr>
      <t>王倩钰</t>
    </r>
  </si>
  <si>
    <t>20200181902013</t>
  </si>
  <si>
    <r>
      <rPr>
        <sz val="11"/>
        <rFont val="楷体"/>
        <charset val="134"/>
      </rPr>
      <t>防艾校内宣传活动（文瀛）、防艾知识巡讲、游泳比赛志愿证书书写、北家属院志愿活动、光盘行动志愿活动</t>
    </r>
  </si>
  <si>
    <r>
      <rPr>
        <sz val="11"/>
        <rFont val="楷体"/>
        <charset val="134"/>
      </rPr>
      <t>王</t>
    </r>
    <r>
      <rPr>
        <sz val="11"/>
        <rFont val="Times New Roman"/>
        <charset val="134"/>
      </rPr>
      <t xml:space="preserve">    </t>
    </r>
    <r>
      <rPr>
        <sz val="11"/>
        <rFont val="楷体"/>
        <charset val="134"/>
      </rPr>
      <t>淼</t>
    </r>
  </si>
  <si>
    <t>201901802116</t>
  </si>
  <si>
    <r>
      <rPr>
        <sz val="11"/>
        <rFont val="Times New Roman"/>
        <charset val="134"/>
      </rPr>
      <t>“</t>
    </r>
    <r>
      <rPr>
        <sz val="11"/>
        <rFont val="楷体"/>
        <charset val="134"/>
      </rPr>
      <t>美化校园、你我同行</t>
    </r>
    <r>
      <rPr>
        <sz val="11"/>
        <rFont val="Times New Roman"/>
        <charset val="134"/>
      </rPr>
      <t>”</t>
    </r>
    <r>
      <rPr>
        <sz val="11"/>
        <rFont val="楷体"/>
        <charset val="134"/>
      </rPr>
      <t>志愿活动、</t>
    </r>
    <r>
      <rPr>
        <sz val="11"/>
        <rFont val="Times New Roman"/>
        <charset val="134"/>
      </rPr>
      <t>“</t>
    </r>
    <r>
      <rPr>
        <sz val="11"/>
        <rFont val="楷体"/>
        <charset val="134"/>
      </rPr>
      <t>光盘行动</t>
    </r>
    <r>
      <rPr>
        <sz val="11"/>
        <rFont val="Times New Roman"/>
        <charset val="134"/>
      </rPr>
      <t>”</t>
    </r>
    <r>
      <rPr>
        <sz val="11"/>
        <rFont val="楷体"/>
        <charset val="134"/>
      </rPr>
      <t>餐厅活动、</t>
    </r>
    <r>
      <rPr>
        <sz val="11"/>
        <rFont val="Times New Roman"/>
        <charset val="134"/>
      </rPr>
      <t>“</t>
    </r>
    <r>
      <rPr>
        <sz val="11"/>
        <rFont val="楷体"/>
        <charset val="134"/>
      </rPr>
      <t>文明校园</t>
    </r>
    <r>
      <rPr>
        <sz val="11"/>
        <rFont val="Times New Roman"/>
        <charset val="134"/>
      </rPr>
      <t>”</t>
    </r>
    <r>
      <rPr>
        <sz val="11"/>
        <rFont val="楷体"/>
        <charset val="134"/>
      </rPr>
      <t>志愿活动、</t>
    </r>
    <r>
      <rPr>
        <sz val="11"/>
        <rFont val="Times New Roman"/>
        <charset val="134"/>
      </rPr>
      <t>“</t>
    </r>
    <r>
      <rPr>
        <sz val="11"/>
        <rFont val="楷体"/>
        <charset val="134"/>
      </rPr>
      <t>文明校园</t>
    </r>
    <r>
      <rPr>
        <sz val="11"/>
        <rFont val="Times New Roman"/>
        <charset val="134"/>
      </rPr>
      <t>”</t>
    </r>
    <r>
      <rPr>
        <sz val="11"/>
        <rFont val="楷体"/>
        <charset val="134"/>
      </rPr>
      <t>系列活动</t>
    </r>
  </si>
  <si>
    <r>
      <rPr>
        <sz val="11"/>
        <rFont val="楷体"/>
        <charset val="134"/>
      </rPr>
      <t>李功艳</t>
    </r>
  </si>
  <si>
    <t>201901802109</t>
  </si>
  <si>
    <r>
      <rPr>
        <sz val="11"/>
        <rFont val="楷体"/>
        <charset val="134"/>
      </rPr>
      <t>成立研究院礼仪活动、第三届研究生学术</t>
    </r>
    <r>
      <rPr>
        <sz val="11"/>
        <rFont val="Times New Roman"/>
        <charset val="134"/>
      </rPr>
      <t>5</t>
    </r>
    <r>
      <rPr>
        <sz val="11"/>
        <rFont val="楷体"/>
        <charset val="134"/>
      </rPr>
      <t>分钟演讲比赛、礼仪活动志愿服务、山西大学餐厅防疫志愿活动、第十八届青辩赛决赛、</t>
    </r>
    <r>
      <rPr>
        <sz val="11"/>
        <rFont val="Times New Roman"/>
        <charset val="134"/>
      </rPr>
      <t>3</t>
    </r>
    <r>
      <rPr>
        <sz val="11"/>
        <rFont val="楷体"/>
        <charset val="134"/>
      </rPr>
      <t>月</t>
    </r>
    <r>
      <rPr>
        <sz val="11"/>
        <rFont val="Times New Roman"/>
        <charset val="134"/>
      </rPr>
      <t>5</t>
    </r>
    <r>
      <rPr>
        <sz val="11"/>
        <rFont val="楷体"/>
        <charset val="134"/>
      </rPr>
      <t>日学雷锋志愿月启动仪式、山西大学与企业签约揭牌仪式</t>
    </r>
  </si>
  <si>
    <t>自动化与软件学院学院志愿服务时长汇总表</t>
  </si>
  <si>
    <r>
      <rPr>
        <sz val="11"/>
        <color theme="1"/>
        <rFont val="楷体"/>
        <charset val="134"/>
      </rPr>
      <t>康世龙</t>
    </r>
  </si>
  <si>
    <r>
      <rPr>
        <sz val="11"/>
        <color theme="1"/>
        <rFont val="楷体"/>
        <charset val="134"/>
      </rPr>
      <t>防疫</t>
    </r>
  </si>
  <si>
    <r>
      <rPr>
        <sz val="11"/>
        <color theme="1"/>
        <rFont val="楷体"/>
        <charset val="134"/>
      </rPr>
      <t>孔德贤</t>
    </r>
  </si>
  <si>
    <r>
      <rPr>
        <sz val="11"/>
        <color theme="1"/>
        <rFont val="楷体"/>
        <charset val="134"/>
      </rPr>
      <t>二青会</t>
    </r>
  </si>
  <si>
    <r>
      <rPr>
        <sz val="11"/>
        <color theme="1"/>
        <rFont val="楷体"/>
        <charset val="134"/>
      </rPr>
      <t>郭腾达</t>
    </r>
  </si>
  <si>
    <t>201802501109</t>
  </si>
  <si>
    <r>
      <rPr>
        <sz val="11"/>
        <color theme="1"/>
        <rFont val="楷体"/>
        <charset val="134"/>
      </rPr>
      <t>叶阔</t>
    </r>
  </si>
  <si>
    <r>
      <rPr>
        <sz val="11"/>
        <color theme="1"/>
        <rFont val="楷体"/>
        <charset val="134"/>
      </rPr>
      <t>防疫志愿</t>
    </r>
  </si>
  <si>
    <r>
      <rPr>
        <sz val="11"/>
        <color theme="1"/>
        <rFont val="楷体"/>
        <charset val="134"/>
      </rPr>
      <t>崔一凡</t>
    </r>
  </si>
  <si>
    <r>
      <rPr>
        <sz val="11"/>
        <color theme="1"/>
        <rFont val="楷体"/>
        <charset val="134"/>
      </rPr>
      <t>李佳烜</t>
    </r>
  </si>
  <si>
    <t>201902502111</t>
  </si>
  <si>
    <r>
      <rPr>
        <sz val="11"/>
        <color theme="1"/>
        <rFont val="楷体"/>
        <charset val="134"/>
      </rPr>
      <t>志愿活动</t>
    </r>
  </si>
  <si>
    <r>
      <rPr>
        <sz val="11"/>
        <color theme="1"/>
        <rFont val="楷体"/>
        <charset val="134"/>
      </rPr>
      <t>张拉弟</t>
    </r>
  </si>
  <si>
    <t>201802502137</t>
  </si>
  <si>
    <r>
      <rPr>
        <sz val="11"/>
        <color theme="1"/>
        <rFont val="楷体"/>
        <charset val="134"/>
      </rPr>
      <t>防疫你我同行</t>
    </r>
  </si>
  <si>
    <r>
      <rPr>
        <sz val="11"/>
        <color theme="1"/>
        <rFont val="楷体"/>
        <charset val="134"/>
      </rPr>
      <t>李音洁</t>
    </r>
  </si>
  <si>
    <t>201802810221</t>
  </si>
  <si>
    <r>
      <rPr>
        <sz val="11"/>
        <color theme="1"/>
        <rFont val="楷体"/>
        <charset val="134"/>
      </rPr>
      <t>太原南站暑运</t>
    </r>
  </si>
  <si>
    <r>
      <rPr>
        <sz val="11"/>
        <color theme="1"/>
        <rFont val="楷体"/>
        <charset val="134"/>
      </rPr>
      <t>吕洋</t>
    </r>
  </si>
  <si>
    <t>201902502219</t>
  </si>
  <si>
    <r>
      <rPr>
        <sz val="11"/>
        <color theme="1"/>
        <rFont val="楷体"/>
        <charset val="134"/>
      </rPr>
      <t>省图志愿活动</t>
    </r>
  </si>
  <si>
    <r>
      <rPr>
        <sz val="11"/>
        <color theme="1"/>
        <rFont val="楷体"/>
        <charset val="134"/>
      </rPr>
      <t>苏洪逵</t>
    </r>
  </si>
  <si>
    <t>201902501129</t>
  </si>
  <si>
    <r>
      <rPr>
        <sz val="11"/>
        <color theme="1"/>
        <rFont val="楷体"/>
        <charset val="134"/>
      </rPr>
      <t>景蓓蕾</t>
    </r>
  </si>
  <si>
    <t>201902502214</t>
  </si>
  <si>
    <r>
      <rPr>
        <sz val="11"/>
        <color theme="1"/>
        <rFont val="楷体"/>
        <charset val="134"/>
      </rPr>
      <t>白家伟</t>
    </r>
  </si>
  <si>
    <t>20200250105002</t>
  </si>
  <si>
    <r>
      <rPr>
        <sz val="11"/>
        <color theme="1"/>
        <rFont val="楷体"/>
        <charset val="134"/>
      </rPr>
      <t>开学志愿服务</t>
    </r>
  </si>
  <si>
    <r>
      <rPr>
        <sz val="11"/>
        <color theme="1"/>
        <rFont val="楷体"/>
        <charset val="134"/>
      </rPr>
      <t>逯晋凤</t>
    </r>
  </si>
  <si>
    <r>
      <rPr>
        <sz val="11"/>
        <color theme="1"/>
        <rFont val="楷体"/>
        <charset val="134"/>
      </rPr>
      <t>东于镇疫情防控</t>
    </r>
  </si>
  <si>
    <r>
      <rPr>
        <sz val="11"/>
        <color theme="1"/>
        <rFont val="楷体"/>
        <charset val="134"/>
      </rPr>
      <t>刘瑜</t>
    </r>
  </si>
  <si>
    <t>201802810226</t>
  </si>
  <si>
    <r>
      <rPr>
        <sz val="11"/>
        <color theme="1"/>
        <rFont val="楷体"/>
        <charset val="134"/>
      </rPr>
      <t>二青会志愿服务</t>
    </r>
  </si>
  <si>
    <r>
      <rPr>
        <sz val="11"/>
        <color theme="1"/>
        <rFont val="楷体"/>
        <charset val="134"/>
      </rPr>
      <t>张陶陶</t>
    </r>
  </si>
  <si>
    <t>201902501136</t>
  </si>
  <si>
    <r>
      <rPr>
        <sz val="11"/>
        <color theme="1"/>
        <rFont val="楷体"/>
        <charset val="134"/>
      </rPr>
      <t>富力城人口普查</t>
    </r>
  </si>
  <si>
    <r>
      <rPr>
        <sz val="11"/>
        <color theme="1"/>
        <rFont val="楷体"/>
        <charset val="134"/>
      </rPr>
      <t>王艺洁</t>
    </r>
  </si>
  <si>
    <t>201902811232</t>
  </si>
  <si>
    <r>
      <rPr>
        <sz val="11"/>
        <color theme="1"/>
        <rFont val="楷体"/>
        <charset val="134"/>
      </rPr>
      <t>许凡琰</t>
    </r>
  </si>
  <si>
    <t>201902811233</t>
  </si>
  <si>
    <r>
      <rPr>
        <sz val="11"/>
        <color theme="1"/>
        <rFont val="楷体"/>
        <charset val="134"/>
      </rPr>
      <t>甄劲凯</t>
    </r>
  </si>
  <si>
    <t>201902810240</t>
  </si>
  <si>
    <r>
      <rPr>
        <sz val="11"/>
        <color theme="1"/>
        <rFont val="楷体"/>
        <charset val="134"/>
      </rPr>
      <t>李梦瑶</t>
    </r>
  </si>
  <si>
    <t>201902810816</t>
  </si>
  <si>
    <r>
      <rPr>
        <sz val="11"/>
        <color theme="1"/>
        <rFont val="楷体"/>
        <charset val="134"/>
      </rPr>
      <t>王效鸣</t>
    </r>
  </si>
  <si>
    <t>201902810828</t>
  </si>
  <si>
    <r>
      <rPr>
        <sz val="11"/>
        <color theme="1"/>
        <rFont val="楷体"/>
        <charset val="134"/>
      </rPr>
      <t>景蕊鑫</t>
    </r>
  </si>
  <si>
    <t>201902811209</t>
  </si>
  <si>
    <r>
      <rPr>
        <sz val="11"/>
        <color theme="1"/>
        <rFont val="楷体"/>
        <charset val="134"/>
      </rPr>
      <t>闫思玥</t>
    </r>
  </si>
  <si>
    <t>201902810242</t>
  </si>
  <si>
    <r>
      <rPr>
        <sz val="11"/>
        <color theme="1"/>
        <rFont val="楷体"/>
        <charset val="134"/>
      </rPr>
      <t>宋佳晶</t>
    </r>
  </si>
  <si>
    <t>201902811225</t>
  </si>
  <si>
    <r>
      <rPr>
        <sz val="11"/>
        <color theme="1"/>
        <rFont val="楷体"/>
        <charset val="134"/>
      </rPr>
      <t>高安安</t>
    </r>
  </si>
  <si>
    <t>201902810807</t>
  </si>
  <si>
    <r>
      <rPr>
        <sz val="11"/>
        <color theme="1"/>
        <rFont val="楷体"/>
        <charset val="134"/>
      </rPr>
      <t>候佳乐</t>
    </r>
  </si>
  <si>
    <t>201902810311</t>
  </si>
  <si>
    <r>
      <rPr>
        <sz val="11"/>
        <color theme="1"/>
        <rFont val="楷体"/>
        <charset val="134"/>
      </rPr>
      <t>梁馨予</t>
    </r>
  </si>
  <si>
    <t>201902810318</t>
  </si>
  <si>
    <r>
      <rPr>
        <sz val="11"/>
        <color theme="1"/>
        <rFont val="楷体"/>
        <charset val="134"/>
      </rPr>
      <t>冯雨菲</t>
    </r>
  </si>
  <si>
    <t>201902810303</t>
  </si>
  <si>
    <r>
      <rPr>
        <sz val="11"/>
        <color theme="1"/>
        <rFont val="楷体"/>
        <charset val="134"/>
      </rPr>
      <t>段鑫梁</t>
    </r>
  </si>
  <si>
    <t>201902810804</t>
  </si>
  <si>
    <r>
      <rPr>
        <sz val="11"/>
        <color theme="1"/>
        <rFont val="楷体"/>
        <charset val="134"/>
      </rPr>
      <t>任悦涵</t>
    </r>
  </si>
  <si>
    <t>201982810324</t>
  </si>
  <si>
    <r>
      <rPr>
        <sz val="11"/>
        <color theme="1"/>
        <rFont val="楷体"/>
        <charset val="134"/>
      </rPr>
      <t>赵伦欧</t>
    </r>
  </si>
  <si>
    <t>201902501138</t>
  </si>
  <si>
    <r>
      <rPr>
        <sz val="11"/>
        <color theme="1"/>
        <rFont val="楷体"/>
        <charset val="134"/>
      </rPr>
      <t>校园防疫志愿活动</t>
    </r>
  </si>
  <si>
    <r>
      <rPr>
        <sz val="11"/>
        <color theme="1"/>
        <rFont val="楷体"/>
        <charset val="134"/>
      </rPr>
      <t>赵文霞</t>
    </r>
  </si>
  <si>
    <t>201902501239</t>
  </si>
  <si>
    <r>
      <rPr>
        <sz val="11"/>
        <color theme="1"/>
        <rFont val="楷体"/>
        <charset val="134"/>
      </rPr>
      <t>省图志愿活动活动</t>
    </r>
  </si>
  <si>
    <r>
      <rPr>
        <sz val="11"/>
        <color theme="1"/>
        <rFont val="楷体"/>
        <charset val="134"/>
      </rPr>
      <t>薛楠</t>
    </r>
  </si>
  <si>
    <t>201902501227</t>
  </si>
  <si>
    <r>
      <rPr>
        <sz val="11"/>
        <color theme="1"/>
        <rFont val="楷体"/>
        <charset val="134"/>
      </rPr>
      <t>杨雅婧</t>
    </r>
  </si>
  <si>
    <t>201902501229</t>
  </si>
  <si>
    <r>
      <rPr>
        <sz val="11"/>
        <color theme="1"/>
        <rFont val="楷体"/>
        <charset val="134"/>
      </rPr>
      <t>张晨霖</t>
    </r>
  </si>
  <si>
    <t>201902811031</t>
  </si>
  <si>
    <r>
      <rPr>
        <sz val="11"/>
        <color theme="1"/>
        <rFont val="楷体"/>
        <charset val="134"/>
      </rPr>
      <t>刘鹏</t>
    </r>
  </si>
  <si>
    <t>201902811013</t>
  </si>
  <si>
    <r>
      <rPr>
        <sz val="11"/>
        <color theme="1"/>
        <rFont val="楷体"/>
        <charset val="134"/>
      </rPr>
      <t>张晋鑫</t>
    </r>
  </si>
  <si>
    <t>201902811033</t>
  </si>
  <si>
    <r>
      <rPr>
        <sz val="11"/>
        <color theme="1"/>
        <rFont val="楷体"/>
        <charset val="134"/>
      </rPr>
      <t>薛瑞青</t>
    </r>
  </si>
  <si>
    <t>201902811029</t>
  </si>
  <si>
    <r>
      <rPr>
        <sz val="11"/>
        <color theme="1"/>
        <rFont val="楷体"/>
        <charset val="134"/>
      </rPr>
      <t>李龑斐</t>
    </r>
  </si>
  <si>
    <t>201902811010</t>
  </si>
  <si>
    <r>
      <rPr>
        <sz val="11"/>
        <color theme="1"/>
        <rFont val="楷体"/>
        <charset val="134"/>
      </rPr>
      <t>右玉县疫情防控</t>
    </r>
  </si>
  <si>
    <r>
      <rPr>
        <sz val="11"/>
        <color theme="1"/>
        <rFont val="楷体"/>
        <charset val="134"/>
      </rPr>
      <t>史姝婷</t>
    </r>
  </si>
  <si>
    <t>20200250201020</t>
  </si>
  <si>
    <r>
      <rPr>
        <sz val="11"/>
        <color theme="1"/>
        <rFont val="楷体"/>
        <charset val="134"/>
      </rPr>
      <t>王颖超</t>
    </r>
  </si>
  <si>
    <t>20200250201024</t>
  </si>
  <si>
    <r>
      <rPr>
        <sz val="11"/>
        <color theme="1"/>
        <rFont val="楷体"/>
        <charset val="134"/>
      </rPr>
      <t>杨誉坤</t>
    </r>
  </si>
  <si>
    <t>20200250201035</t>
  </si>
  <si>
    <r>
      <rPr>
        <sz val="11"/>
        <color theme="1"/>
        <rFont val="楷体"/>
        <charset val="134"/>
      </rPr>
      <t>张明鑫</t>
    </r>
  </si>
  <si>
    <t>20200250201038</t>
  </si>
  <si>
    <r>
      <rPr>
        <sz val="11"/>
        <color theme="1"/>
        <rFont val="楷体"/>
        <charset val="134"/>
      </rPr>
      <t>高炜翔</t>
    </r>
  </si>
  <si>
    <t>20200250202007</t>
  </si>
  <si>
    <r>
      <rPr>
        <sz val="11"/>
        <color theme="1"/>
        <rFont val="楷体"/>
        <charset val="134"/>
      </rPr>
      <t>程景村疫情防控</t>
    </r>
  </si>
  <si>
    <r>
      <rPr>
        <sz val="11"/>
        <color theme="1"/>
        <rFont val="楷体"/>
        <charset val="134"/>
      </rPr>
      <t>林晁震</t>
    </r>
  </si>
  <si>
    <t>20200250202017</t>
  </si>
  <si>
    <r>
      <rPr>
        <sz val="11"/>
        <color theme="1"/>
        <rFont val="楷体"/>
        <charset val="134"/>
      </rPr>
      <t>车辋村疫情防控</t>
    </r>
  </si>
  <si>
    <r>
      <rPr>
        <sz val="11"/>
        <color theme="1"/>
        <rFont val="楷体"/>
        <charset val="134"/>
      </rPr>
      <t>金莉</t>
    </r>
  </si>
  <si>
    <t>20200250203009</t>
  </si>
  <si>
    <r>
      <rPr>
        <sz val="11"/>
        <color theme="1"/>
        <rFont val="楷体"/>
        <charset val="134"/>
      </rPr>
      <t>李晴</t>
    </r>
  </si>
  <si>
    <t>20200250203014</t>
  </si>
  <si>
    <r>
      <rPr>
        <sz val="11"/>
        <color theme="1"/>
        <rFont val="楷体"/>
        <charset val="134"/>
      </rPr>
      <t>吕晋川</t>
    </r>
  </si>
  <si>
    <t>20200250203019</t>
  </si>
  <si>
    <r>
      <rPr>
        <sz val="11"/>
        <color theme="1"/>
        <rFont val="楷体"/>
        <charset val="134"/>
      </rPr>
      <t>王文清</t>
    </r>
  </si>
  <si>
    <t>20200250203027</t>
  </si>
  <si>
    <r>
      <rPr>
        <sz val="11"/>
        <color theme="1"/>
        <rFont val="楷体"/>
        <charset val="134"/>
      </rPr>
      <t>安智超</t>
    </r>
  </si>
  <si>
    <t>20200250303001</t>
  </si>
  <si>
    <r>
      <rPr>
        <sz val="11"/>
        <color theme="1"/>
        <rFont val="楷体"/>
        <charset val="134"/>
      </rPr>
      <t>龚义玲</t>
    </r>
  </si>
  <si>
    <t>20200280106007</t>
  </si>
  <si>
    <r>
      <rPr>
        <sz val="11"/>
        <color theme="1"/>
        <rFont val="楷体"/>
        <charset val="134"/>
      </rPr>
      <t>白瑜</t>
    </r>
  </si>
  <si>
    <t>20200280106001</t>
  </si>
  <si>
    <r>
      <rPr>
        <sz val="11"/>
        <color theme="1"/>
        <rFont val="楷体"/>
        <charset val="134"/>
      </rPr>
      <t>孙龙凯</t>
    </r>
  </si>
  <si>
    <t>20200250103021</t>
  </si>
  <si>
    <r>
      <rPr>
        <sz val="11"/>
        <color theme="1"/>
        <rFont val="楷体"/>
        <charset val="134"/>
      </rPr>
      <t>杨世玉</t>
    </r>
  </si>
  <si>
    <t>201802502136</t>
  </si>
  <si>
    <r>
      <rPr>
        <sz val="11"/>
        <color theme="1"/>
        <rFont val="楷体"/>
        <charset val="134"/>
      </rPr>
      <t>山西大学迎新活动</t>
    </r>
  </si>
  <si>
    <r>
      <rPr>
        <sz val="11"/>
        <color theme="1"/>
        <rFont val="楷体"/>
        <charset val="134"/>
      </rPr>
      <t>袁亚婷</t>
    </r>
  </si>
  <si>
    <t>201802501135</t>
  </si>
  <si>
    <r>
      <rPr>
        <sz val="11"/>
        <color theme="1"/>
        <rFont val="楷体"/>
        <charset val="134"/>
      </rPr>
      <t>武芳芳</t>
    </r>
  </si>
  <si>
    <t>201802501127</t>
  </si>
  <si>
    <r>
      <rPr>
        <sz val="11"/>
        <color theme="1"/>
        <rFont val="楷体"/>
        <charset val="134"/>
      </rPr>
      <t>美化校园刷树活动</t>
    </r>
  </si>
  <si>
    <r>
      <rPr>
        <sz val="11"/>
        <color theme="1"/>
        <rFont val="楷体"/>
        <charset val="134"/>
      </rPr>
      <t>王慧娇</t>
    </r>
  </si>
  <si>
    <t>201802501120</t>
  </si>
  <si>
    <r>
      <rPr>
        <sz val="11"/>
        <color theme="1"/>
        <rFont val="楷体"/>
        <charset val="134"/>
      </rPr>
      <t>柴瑞波</t>
    </r>
  </si>
  <si>
    <t>201802503103</t>
  </si>
  <si>
    <r>
      <rPr>
        <sz val="11"/>
        <color theme="1"/>
        <rFont val="楷体"/>
        <charset val="134"/>
      </rPr>
      <t>丽华社区人口普查</t>
    </r>
  </si>
  <si>
    <r>
      <rPr>
        <sz val="11"/>
        <color theme="1"/>
        <rFont val="楷体"/>
        <charset val="134"/>
      </rPr>
      <t>万智旋</t>
    </r>
  </si>
  <si>
    <r>
      <rPr>
        <sz val="11"/>
        <color theme="1"/>
        <rFont val="楷体"/>
        <charset val="134"/>
      </rPr>
      <t>吉祥鑫</t>
    </r>
  </si>
  <si>
    <t>201902810212</t>
  </si>
  <si>
    <r>
      <rPr>
        <sz val="11"/>
        <color theme="1"/>
        <rFont val="楷体"/>
        <charset val="134"/>
      </rPr>
      <t>寒假社区志愿服务</t>
    </r>
  </si>
  <si>
    <r>
      <rPr>
        <sz val="11"/>
        <color theme="1"/>
        <rFont val="楷体"/>
        <charset val="134"/>
      </rPr>
      <t>王月</t>
    </r>
  </si>
  <si>
    <t>201902810126</t>
  </si>
  <si>
    <r>
      <rPr>
        <sz val="11"/>
        <color theme="1"/>
        <rFont val="楷体"/>
        <charset val="134"/>
      </rPr>
      <t>坤昇小区人口普查</t>
    </r>
  </si>
  <si>
    <r>
      <rPr>
        <sz val="11"/>
        <color theme="1"/>
        <rFont val="楷体"/>
        <charset val="134"/>
      </rPr>
      <t>张效豪</t>
    </r>
  </si>
  <si>
    <t>201902810234</t>
  </si>
  <si>
    <r>
      <rPr>
        <sz val="11"/>
        <color theme="1"/>
        <rFont val="楷体"/>
        <charset val="134"/>
      </rPr>
      <t>寒假疫情防控志愿</t>
    </r>
  </si>
  <si>
    <r>
      <rPr>
        <sz val="11"/>
        <color theme="1"/>
        <rFont val="楷体"/>
        <charset val="134"/>
      </rPr>
      <t>李佳龙</t>
    </r>
  </si>
  <si>
    <t>201902810213</t>
  </si>
  <si>
    <r>
      <rPr>
        <sz val="11"/>
        <color theme="1"/>
        <rFont val="楷体"/>
        <charset val="134"/>
      </rPr>
      <t>陈佳杨</t>
    </r>
  </si>
  <si>
    <t>201902810201</t>
  </si>
  <si>
    <r>
      <rPr>
        <sz val="11"/>
        <color theme="1"/>
        <rFont val="楷体"/>
        <charset val="134"/>
      </rPr>
      <t>陈杨</t>
    </r>
  </si>
  <si>
    <t>201902811103</t>
  </si>
  <si>
    <r>
      <rPr>
        <sz val="11"/>
        <color theme="1"/>
        <rFont val="楷体"/>
        <charset val="134"/>
      </rPr>
      <t>安文静</t>
    </r>
  </si>
  <si>
    <t>201902811101</t>
  </si>
  <si>
    <r>
      <rPr>
        <sz val="11"/>
        <color theme="1"/>
        <rFont val="楷体"/>
        <charset val="134"/>
      </rPr>
      <t>史晨晰</t>
    </r>
  </si>
  <si>
    <t>201902501127</t>
  </si>
  <si>
    <r>
      <rPr>
        <sz val="11"/>
        <color theme="1"/>
        <rFont val="楷体"/>
        <charset val="134"/>
      </rPr>
      <t>赵倬艺</t>
    </r>
  </si>
  <si>
    <t>201902811041</t>
  </si>
  <si>
    <r>
      <rPr>
        <sz val="11"/>
        <color theme="1"/>
        <rFont val="楷体"/>
        <charset val="134"/>
      </rPr>
      <t>张妍</t>
    </r>
  </si>
  <si>
    <t>201902811038</t>
  </si>
  <si>
    <r>
      <rPr>
        <sz val="11"/>
        <color theme="1"/>
        <rFont val="楷体"/>
        <charset val="134"/>
      </rPr>
      <t>赵彦裬</t>
    </r>
  </si>
  <si>
    <t>201902811040</t>
  </si>
  <si>
    <r>
      <rPr>
        <sz val="11"/>
        <color theme="1"/>
        <rFont val="楷体"/>
        <charset val="134"/>
      </rPr>
      <t>王浃裕</t>
    </r>
  </si>
  <si>
    <t>201902811027</t>
  </si>
  <si>
    <r>
      <rPr>
        <sz val="11"/>
        <color theme="1"/>
        <rFont val="楷体"/>
        <charset val="134"/>
      </rPr>
      <t>王飞宇</t>
    </r>
  </si>
  <si>
    <t>201902811025</t>
  </si>
  <si>
    <r>
      <rPr>
        <sz val="11"/>
        <color theme="1"/>
        <rFont val="楷体"/>
        <charset val="134"/>
      </rPr>
      <t>来超凡</t>
    </r>
  </si>
  <si>
    <t>201902811007</t>
  </si>
  <si>
    <r>
      <rPr>
        <sz val="11"/>
        <color theme="1"/>
        <rFont val="楷体"/>
        <charset val="134"/>
      </rPr>
      <t>孙文胜</t>
    </r>
  </si>
  <si>
    <t>201902811227</t>
  </si>
  <si>
    <r>
      <rPr>
        <sz val="11"/>
        <color theme="1"/>
        <rFont val="楷体"/>
        <charset val="134"/>
      </rPr>
      <t>薛雅丹</t>
    </r>
  </si>
  <si>
    <t>20200250303029</t>
  </si>
  <si>
    <r>
      <rPr>
        <sz val="11"/>
        <color theme="1"/>
        <rFont val="楷体"/>
        <charset val="134"/>
      </rPr>
      <t>赵祯先</t>
    </r>
  </si>
  <si>
    <t>20200250303032</t>
  </si>
  <si>
    <r>
      <rPr>
        <sz val="11"/>
        <color theme="1"/>
        <rFont val="楷体"/>
        <charset val="134"/>
      </rPr>
      <t>王明耀</t>
    </r>
  </si>
  <si>
    <t>20200280101030</t>
  </si>
  <si>
    <r>
      <rPr>
        <sz val="11"/>
        <color theme="1"/>
        <rFont val="楷体"/>
        <charset val="134"/>
      </rPr>
      <t>贾心如</t>
    </r>
  </si>
  <si>
    <t>20200280105021</t>
  </si>
  <si>
    <r>
      <rPr>
        <sz val="11"/>
        <color theme="1"/>
        <rFont val="楷体"/>
        <charset val="134"/>
      </rPr>
      <t>柴源</t>
    </r>
  </si>
  <si>
    <t>201802810104</t>
  </si>
  <si>
    <r>
      <rPr>
        <sz val="11"/>
        <color theme="1"/>
        <rFont val="楷体"/>
        <charset val="134"/>
      </rPr>
      <t>青运村志愿服务项目</t>
    </r>
  </si>
  <si>
    <r>
      <rPr>
        <sz val="11"/>
        <color theme="1"/>
        <rFont val="楷体"/>
        <charset val="134"/>
      </rPr>
      <t>李益飞</t>
    </r>
  </si>
  <si>
    <t>201802501113</t>
  </si>
  <si>
    <r>
      <rPr>
        <sz val="11"/>
        <color theme="1"/>
        <rFont val="楷体"/>
        <charset val="134"/>
      </rPr>
      <t>疫情防控</t>
    </r>
    <r>
      <rPr>
        <sz val="11"/>
        <color theme="1"/>
        <rFont val="Times New Roman"/>
        <charset val="134"/>
      </rPr>
      <t xml:space="preserve"> </t>
    </r>
    <r>
      <rPr>
        <sz val="11"/>
        <color theme="1"/>
        <rFont val="楷体"/>
        <charset val="134"/>
      </rPr>
      <t>防疫执勤</t>
    </r>
  </si>
  <si>
    <r>
      <rPr>
        <sz val="11"/>
        <color theme="1"/>
        <rFont val="楷体"/>
        <charset val="134"/>
      </rPr>
      <t>邹宇</t>
    </r>
  </si>
  <si>
    <t>201802501140</t>
  </si>
  <si>
    <r>
      <rPr>
        <sz val="11"/>
        <color theme="1"/>
        <rFont val="楷体"/>
        <charset val="134"/>
      </rPr>
      <t>二青会，校园刷树</t>
    </r>
    <r>
      <rPr>
        <sz val="11"/>
        <color theme="1"/>
        <rFont val="Times New Roman"/>
        <charset val="134"/>
      </rPr>
      <t xml:space="preserve"> </t>
    </r>
  </si>
  <si>
    <r>
      <rPr>
        <sz val="11"/>
        <color theme="1"/>
        <rFont val="楷体"/>
        <charset val="134"/>
      </rPr>
      <t>王晶</t>
    </r>
  </si>
  <si>
    <t>201802810630</t>
  </si>
  <si>
    <r>
      <rPr>
        <sz val="11"/>
        <color theme="1"/>
        <rFont val="楷体"/>
        <charset val="134"/>
      </rPr>
      <t>阳泉市郊区疫情防控</t>
    </r>
  </si>
  <si>
    <r>
      <rPr>
        <sz val="11"/>
        <color theme="1"/>
        <rFont val="楷体"/>
        <charset val="134"/>
      </rPr>
      <t>王栋</t>
    </r>
  </si>
  <si>
    <t>201902811023</t>
  </si>
  <si>
    <r>
      <rPr>
        <sz val="11"/>
        <color theme="1"/>
        <rFont val="楷体"/>
        <charset val="134"/>
      </rPr>
      <t>富力城人口社区普查</t>
    </r>
  </si>
  <si>
    <r>
      <rPr>
        <sz val="11"/>
        <color theme="1"/>
        <rFont val="楷体"/>
        <charset val="134"/>
      </rPr>
      <t>李汶洁</t>
    </r>
  </si>
  <si>
    <t>201902502119</t>
  </si>
  <si>
    <r>
      <rPr>
        <sz val="11"/>
        <color theme="1"/>
        <rFont val="楷体"/>
        <charset val="134"/>
      </rPr>
      <t>校园防疫志愿活动活动</t>
    </r>
  </si>
  <si>
    <r>
      <rPr>
        <sz val="11"/>
        <color theme="1"/>
        <rFont val="楷体"/>
        <charset val="134"/>
      </rPr>
      <t>赵慧敏</t>
    </r>
  </si>
  <si>
    <t>20200250203040</t>
  </si>
  <si>
    <r>
      <rPr>
        <sz val="11"/>
        <color theme="1"/>
        <rFont val="楷体"/>
        <charset val="134"/>
      </rPr>
      <t>大东关社区人口普查</t>
    </r>
  </si>
  <si>
    <r>
      <rPr>
        <sz val="11"/>
        <color theme="1"/>
        <rFont val="楷体"/>
        <charset val="134"/>
      </rPr>
      <t>畅恒超</t>
    </r>
  </si>
  <si>
    <t>20200250303002</t>
  </si>
  <si>
    <r>
      <rPr>
        <sz val="11"/>
        <color theme="1"/>
        <rFont val="楷体"/>
        <charset val="134"/>
      </rPr>
      <t>富力城人口普查活动</t>
    </r>
  </si>
  <si>
    <r>
      <rPr>
        <sz val="11"/>
        <color theme="1"/>
        <rFont val="楷体"/>
        <charset val="134"/>
      </rPr>
      <t>赵向晋</t>
    </r>
  </si>
  <si>
    <t>20200280101051</t>
  </si>
  <si>
    <r>
      <rPr>
        <sz val="11"/>
        <color theme="1"/>
        <rFont val="楷体"/>
        <charset val="134"/>
      </rPr>
      <t>富力城社区人口普查</t>
    </r>
  </si>
  <si>
    <r>
      <rPr>
        <sz val="11"/>
        <color theme="1"/>
        <rFont val="楷体"/>
        <charset val="134"/>
      </rPr>
      <t>赵海乐</t>
    </r>
  </si>
  <si>
    <t>20200280104049</t>
  </si>
  <si>
    <r>
      <rPr>
        <sz val="11"/>
        <color theme="1"/>
        <rFont val="楷体"/>
        <charset val="134"/>
      </rPr>
      <t>平陆县防疫志愿活动</t>
    </r>
  </si>
  <si>
    <r>
      <rPr>
        <sz val="11"/>
        <color theme="1"/>
        <rFont val="楷体"/>
        <charset val="134"/>
      </rPr>
      <t>陆勇强</t>
    </r>
  </si>
  <si>
    <t>20200280105024</t>
  </si>
  <si>
    <r>
      <rPr>
        <sz val="11"/>
        <color theme="1"/>
        <rFont val="楷体"/>
        <charset val="134"/>
      </rPr>
      <t>人口普查</t>
    </r>
    <r>
      <rPr>
        <sz val="11"/>
        <color theme="1"/>
        <rFont val="Times New Roman"/>
        <charset val="134"/>
      </rPr>
      <t>/</t>
    </r>
    <r>
      <rPr>
        <sz val="11"/>
        <color theme="1"/>
        <rFont val="楷体"/>
        <charset val="134"/>
      </rPr>
      <t>文源讲坛</t>
    </r>
  </si>
  <si>
    <r>
      <rPr>
        <sz val="11"/>
        <color theme="1"/>
        <rFont val="楷体"/>
        <charset val="134"/>
      </rPr>
      <t>王博明</t>
    </r>
  </si>
  <si>
    <t>201802810129</t>
  </si>
  <si>
    <r>
      <rPr>
        <sz val="11"/>
        <color theme="1"/>
        <rFont val="楷体"/>
        <charset val="134"/>
      </rPr>
      <t>抗击疫情</t>
    </r>
    <r>
      <rPr>
        <sz val="11"/>
        <color theme="1"/>
        <rFont val="Times New Roman"/>
        <charset val="134"/>
      </rPr>
      <t xml:space="preserve">  </t>
    </r>
    <r>
      <rPr>
        <sz val="11"/>
        <color theme="1"/>
        <rFont val="楷体"/>
        <charset val="134"/>
      </rPr>
      <t>青春助力</t>
    </r>
  </si>
  <si>
    <r>
      <rPr>
        <sz val="11"/>
        <color theme="1"/>
        <rFont val="楷体"/>
        <charset val="134"/>
      </rPr>
      <t>李杰</t>
    </r>
  </si>
  <si>
    <t>201802502114</t>
  </si>
  <si>
    <r>
      <rPr>
        <sz val="11"/>
        <color theme="1"/>
        <rFont val="楷体"/>
        <charset val="134"/>
      </rPr>
      <t>山西大学二青会志愿活动</t>
    </r>
  </si>
  <si>
    <r>
      <rPr>
        <sz val="11"/>
        <color theme="1"/>
        <rFont val="楷体"/>
        <charset val="134"/>
      </rPr>
      <t>李鲁鲁</t>
    </r>
  </si>
  <si>
    <t>201802502116</t>
  </si>
  <si>
    <r>
      <rPr>
        <sz val="11"/>
        <color theme="1"/>
        <rFont val="楷体"/>
        <charset val="134"/>
      </rPr>
      <t>李雨</t>
    </r>
  </si>
  <si>
    <t>201802502119</t>
  </si>
  <si>
    <r>
      <rPr>
        <sz val="11"/>
        <color theme="1"/>
        <rFont val="楷体"/>
        <charset val="134"/>
      </rPr>
      <t>黄玉强</t>
    </r>
  </si>
  <si>
    <t>201802502112</t>
  </si>
  <si>
    <r>
      <rPr>
        <sz val="11"/>
        <color theme="1"/>
        <rFont val="楷体"/>
        <charset val="134"/>
      </rPr>
      <t>高明豪</t>
    </r>
  </si>
  <si>
    <t>201802502107</t>
  </si>
  <si>
    <r>
      <rPr>
        <sz val="11"/>
        <color theme="1"/>
        <rFont val="楷体"/>
        <charset val="134"/>
      </rPr>
      <t>成骞</t>
    </r>
  </si>
  <si>
    <t>201802501103</t>
  </si>
  <si>
    <r>
      <rPr>
        <sz val="11"/>
        <color theme="1"/>
        <rFont val="楷体"/>
        <charset val="134"/>
      </rPr>
      <t>二青会</t>
    </r>
    <r>
      <rPr>
        <sz val="11"/>
        <color theme="1"/>
        <rFont val="Times New Roman"/>
        <charset val="134"/>
      </rPr>
      <t>+</t>
    </r>
    <r>
      <rPr>
        <sz val="11"/>
        <color theme="1"/>
        <rFont val="楷体"/>
        <charset val="134"/>
      </rPr>
      <t>山西大学迎新</t>
    </r>
  </si>
  <si>
    <r>
      <rPr>
        <sz val="11"/>
        <color theme="1"/>
        <rFont val="楷体"/>
        <charset val="134"/>
      </rPr>
      <t>王琳</t>
    </r>
  </si>
  <si>
    <t>201802501121</t>
  </si>
  <si>
    <r>
      <rPr>
        <sz val="11"/>
        <color theme="1"/>
        <rFont val="楷体"/>
        <charset val="134"/>
      </rPr>
      <t>郭鹏程</t>
    </r>
  </si>
  <si>
    <r>
      <rPr>
        <sz val="11"/>
        <color theme="1"/>
        <rFont val="楷体"/>
        <charset val="134"/>
      </rPr>
      <t>聂村新冠疫情防控工作</t>
    </r>
  </si>
  <si>
    <r>
      <rPr>
        <sz val="11"/>
        <color theme="1"/>
        <rFont val="楷体"/>
        <charset val="134"/>
      </rPr>
      <t>柴丽媛</t>
    </r>
  </si>
  <si>
    <t>201902810902</t>
  </si>
  <si>
    <r>
      <rPr>
        <sz val="11"/>
        <color theme="1"/>
        <rFont val="Times New Roman"/>
        <charset val="134"/>
      </rPr>
      <t>2021</t>
    </r>
    <r>
      <rPr>
        <sz val="11"/>
        <color theme="1"/>
        <rFont val="楷体"/>
        <charset val="134"/>
      </rPr>
      <t>寒假疫情志愿</t>
    </r>
  </si>
  <si>
    <r>
      <rPr>
        <sz val="11"/>
        <color theme="1"/>
        <rFont val="楷体"/>
        <charset val="134"/>
      </rPr>
      <t>马云翔</t>
    </r>
  </si>
  <si>
    <t>201902810217</t>
  </si>
  <si>
    <r>
      <rPr>
        <sz val="11"/>
        <color theme="1"/>
        <rFont val="楷体"/>
        <charset val="134"/>
      </rPr>
      <t>灵丘县疫情防控志愿活动</t>
    </r>
  </si>
  <si>
    <r>
      <rPr>
        <sz val="11"/>
        <color theme="1"/>
        <rFont val="楷体"/>
        <charset val="134"/>
      </rPr>
      <t>胡慧泽</t>
    </r>
  </si>
  <si>
    <t>20200250105014</t>
  </si>
  <si>
    <r>
      <rPr>
        <sz val="11"/>
        <color theme="1"/>
        <rFont val="楷体"/>
        <charset val="134"/>
      </rPr>
      <t>城关乡下庄村疫情防控</t>
    </r>
  </si>
  <si>
    <r>
      <rPr>
        <sz val="11"/>
        <color theme="1"/>
        <rFont val="楷体"/>
        <charset val="134"/>
      </rPr>
      <t>王文杰</t>
    </r>
  </si>
  <si>
    <t>20200250202031</t>
  </si>
  <si>
    <r>
      <rPr>
        <sz val="11"/>
        <color theme="1"/>
        <rFont val="楷体"/>
        <charset val="134"/>
      </rPr>
      <t>昆昇小区人口普查活动</t>
    </r>
  </si>
  <si>
    <r>
      <rPr>
        <sz val="11"/>
        <color theme="1"/>
        <rFont val="楷体"/>
        <charset val="134"/>
      </rPr>
      <t>武岩</t>
    </r>
  </si>
  <si>
    <t>20200280101034</t>
  </si>
  <si>
    <r>
      <rPr>
        <sz val="11"/>
        <color theme="1"/>
        <rFont val="楷体"/>
        <charset val="134"/>
      </rPr>
      <t>李晓云</t>
    </r>
  </si>
  <si>
    <t>20200280112016</t>
  </si>
  <si>
    <r>
      <rPr>
        <sz val="11"/>
        <color theme="1"/>
        <rFont val="楷体"/>
        <charset val="134"/>
      </rPr>
      <t>坤昇小区人口普查活动</t>
    </r>
  </si>
  <si>
    <r>
      <rPr>
        <sz val="11"/>
        <color theme="1"/>
        <rFont val="楷体"/>
        <charset val="134"/>
      </rPr>
      <t>殷江涛</t>
    </r>
  </si>
  <si>
    <t>201802503239</t>
  </si>
  <si>
    <r>
      <rPr>
        <sz val="11"/>
        <color theme="1"/>
        <rFont val="楷体"/>
        <charset val="134"/>
      </rPr>
      <t>富力城人口普查志愿活动</t>
    </r>
  </si>
  <si>
    <r>
      <rPr>
        <sz val="11"/>
        <color theme="1"/>
        <rFont val="楷体"/>
        <charset val="134"/>
      </rPr>
      <t>朱洲岩</t>
    </r>
  </si>
  <si>
    <t>201902810141</t>
  </si>
  <si>
    <r>
      <rPr>
        <sz val="11"/>
        <color theme="1"/>
        <rFont val="楷体"/>
        <charset val="134"/>
      </rPr>
      <t>闻喜县疫情防控志愿服务</t>
    </r>
  </si>
  <si>
    <r>
      <rPr>
        <sz val="11"/>
        <color theme="1"/>
        <rFont val="楷体"/>
        <charset val="134"/>
      </rPr>
      <t>贺琬钰</t>
    </r>
  </si>
  <si>
    <t>201902501110</t>
  </si>
  <si>
    <r>
      <rPr>
        <sz val="11"/>
        <color theme="1"/>
        <rFont val="楷体"/>
        <charset val="134"/>
      </rPr>
      <t>山西省图书馆文化志愿活动</t>
    </r>
  </si>
  <si>
    <r>
      <rPr>
        <sz val="11"/>
        <color theme="1"/>
        <rFont val="楷体"/>
        <charset val="134"/>
      </rPr>
      <t>赵金龙</t>
    </r>
  </si>
  <si>
    <t>201902810638</t>
  </si>
  <si>
    <r>
      <rPr>
        <sz val="11"/>
        <color theme="1"/>
        <rFont val="楷体"/>
        <charset val="134"/>
      </rPr>
      <t>忻府区惠民小区社区服务</t>
    </r>
  </si>
  <si>
    <r>
      <rPr>
        <sz val="11"/>
        <color theme="1"/>
        <rFont val="楷体"/>
        <charset val="134"/>
      </rPr>
      <t>焦瑞莹</t>
    </r>
  </si>
  <si>
    <t>201902811006</t>
  </si>
  <si>
    <r>
      <rPr>
        <sz val="11"/>
        <color theme="1"/>
        <rFont val="楷体"/>
        <charset val="134"/>
      </rPr>
      <t>防艾校内宣传</t>
    </r>
    <r>
      <rPr>
        <sz val="11"/>
        <color theme="1"/>
        <rFont val="Times New Roman"/>
        <charset val="134"/>
      </rPr>
      <t xml:space="preserve"> </t>
    </r>
    <r>
      <rPr>
        <sz val="11"/>
        <color theme="1"/>
        <rFont val="楷体"/>
        <charset val="134"/>
      </rPr>
      <t>防艾宣讲</t>
    </r>
  </si>
  <si>
    <r>
      <rPr>
        <sz val="11"/>
        <color theme="1"/>
        <rFont val="楷体"/>
        <charset val="134"/>
      </rPr>
      <t>韩浩浩</t>
    </r>
  </si>
  <si>
    <t>201902501208</t>
  </si>
  <si>
    <r>
      <rPr>
        <sz val="11"/>
        <color theme="1"/>
        <rFont val="楷体"/>
        <charset val="134"/>
      </rPr>
      <t>泽州县防疫志愿活动活动</t>
    </r>
    <r>
      <rPr>
        <sz val="11"/>
        <color theme="1"/>
        <rFont val="Times New Roman"/>
        <charset val="134"/>
      </rPr>
      <t>‘</t>
    </r>
  </si>
  <si>
    <r>
      <rPr>
        <sz val="11"/>
        <color theme="1"/>
        <rFont val="楷体"/>
        <charset val="134"/>
      </rPr>
      <t>赵相宜</t>
    </r>
  </si>
  <si>
    <t>201902502241</t>
  </si>
  <si>
    <r>
      <rPr>
        <sz val="11"/>
        <color theme="1"/>
        <rFont val="楷体"/>
        <charset val="134"/>
      </rPr>
      <t>兴安苑小区防疫志愿活动</t>
    </r>
  </si>
  <si>
    <r>
      <rPr>
        <sz val="11"/>
        <color theme="1"/>
        <rFont val="楷体"/>
        <charset val="134"/>
      </rPr>
      <t>张彦博</t>
    </r>
  </si>
  <si>
    <t>20200250201039</t>
  </si>
  <si>
    <r>
      <rPr>
        <sz val="11"/>
        <color theme="1"/>
        <rFont val="楷体"/>
        <charset val="134"/>
      </rPr>
      <t>富力城社区人口普查活动</t>
    </r>
  </si>
  <si>
    <r>
      <rPr>
        <sz val="11"/>
        <color theme="1"/>
        <rFont val="楷体"/>
        <charset val="134"/>
      </rPr>
      <t>安胜民</t>
    </r>
  </si>
  <si>
    <t>201802811001</t>
  </si>
  <si>
    <r>
      <rPr>
        <sz val="11"/>
        <color theme="1"/>
        <rFont val="楷体"/>
        <charset val="134"/>
      </rPr>
      <t>参与社区疫情防控日常活动</t>
    </r>
  </si>
  <si>
    <r>
      <rPr>
        <sz val="11"/>
        <color theme="1"/>
        <rFont val="楷体"/>
        <charset val="134"/>
      </rPr>
      <t>魏志凯</t>
    </r>
  </si>
  <si>
    <t>201802501432</t>
  </si>
  <si>
    <r>
      <rPr>
        <sz val="11"/>
        <color theme="1"/>
        <rFont val="楷体"/>
        <charset val="134"/>
      </rPr>
      <t>丽华社区人口普查志愿活动</t>
    </r>
  </si>
  <si>
    <r>
      <rPr>
        <sz val="11"/>
        <color theme="1"/>
        <rFont val="楷体"/>
        <charset val="134"/>
      </rPr>
      <t>王梦鸽</t>
    </r>
  </si>
  <si>
    <t>201902501332</t>
  </si>
  <si>
    <r>
      <rPr>
        <sz val="11"/>
        <color theme="1"/>
        <rFont val="Times New Roman"/>
        <charset val="134"/>
      </rPr>
      <t>2021</t>
    </r>
    <r>
      <rPr>
        <sz val="11"/>
        <color theme="1"/>
        <rFont val="楷体"/>
        <charset val="134"/>
      </rPr>
      <t>寒假疫情防控志愿</t>
    </r>
  </si>
  <si>
    <r>
      <rPr>
        <sz val="11"/>
        <color theme="1"/>
        <rFont val="楷体"/>
        <charset val="134"/>
      </rPr>
      <t>郝王越</t>
    </r>
  </si>
  <si>
    <t>201902810508</t>
  </si>
  <si>
    <r>
      <rPr>
        <sz val="11"/>
        <color theme="1"/>
        <rFont val="楷体"/>
        <charset val="134"/>
      </rPr>
      <t>富力城人口普查防疫志愿活动</t>
    </r>
  </si>
  <si>
    <r>
      <rPr>
        <sz val="11"/>
        <color theme="1"/>
        <rFont val="楷体"/>
        <charset val="134"/>
      </rPr>
      <t>韩宝庆</t>
    </r>
  </si>
  <si>
    <t>201902502107</t>
  </si>
  <si>
    <r>
      <rPr>
        <sz val="11"/>
        <color theme="1"/>
        <rFont val="楷体"/>
        <charset val="134"/>
      </rPr>
      <t>李晓宸</t>
    </r>
  </si>
  <si>
    <t>201902811118</t>
  </si>
  <si>
    <r>
      <rPr>
        <sz val="11"/>
        <color theme="1"/>
        <rFont val="楷体"/>
        <charset val="134"/>
      </rPr>
      <t>临汾市疫情防控消杀突击队</t>
    </r>
  </si>
  <si>
    <r>
      <rPr>
        <sz val="11"/>
        <color theme="1"/>
        <rFont val="楷体"/>
        <charset val="134"/>
      </rPr>
      <t>贺帆</t>
    </r>
  </si>
  <si>
    <t>201902502209</t>
  </si>
  <si>
    <r>
      <rPr>
        <sz val="11"/>
        <color theme="1"/>
        <rFont val="楷体"/>
        <charset val="134"/>
      </rPr>
      <t>志愿防疫活动，省图志愿活动</t>
    </r>
  </si>
  <si>
    <r>
      <rPr>
        <sz val="11"/>
        <color theme="1"/>
        <rFont val="楷体"/>
        <charset val="134"/>
      </rPr>
      <t>吕紫阳</t>
    </r>
  </si>
  <si>
    <t>201902502220</t>
  </si>
  <si>
    <r>
      <rPr>
        <sz val="11"/>
        <color theme="1"/>
        <rFont val="楷体"/>
        <charset val="134"/>
      </rPr>
      <t>晋中市榆次区全体核酸检测</t>
    </r>
  </si>
  <si>
    <r>
      <rPr>
        <sz val="11"/>
        <color theme="1"/>
        <rFont val="楷体"/>
        <charset val="134"/>
      </rPr>
      <t>齐志成</t>
    </r>
  </si>
  <si>
    <t>20200250102025</t>
  </si>
  <si>
    <r>
      <rPr>
        <sz val="11"/>
        <color theme="1"/>
        <rFont val="楷体"/>
        <charset val="134"/>
      </rPr>
      <t>富力城，坤昇小区人口普查</t>
    </r>
  </si>
  <si>
    <r>
      <rPr>
        <sz val="11"/>
        <color theme="1"/>
        <rFont val="楷体"/>
        <charset val="134"/>
      </rPr>
      <t>高昕</t>
    </r>
  </si>
  <si>
    <t>20200250105007</t>
  </si>
  <si>
    <r>
      <rPr>
        <sz val="11"/>
        <color theme="1"/>
        <rFont val="楷体"/>
        <charset val="134"/>
      </rPr>
      <t>李嘉荣</t>
    </r>
  </si>
  <si>
    <t>20200280112012</t>
  </si>
  <si>
    <r>
      <rPr>
        <sz val="11"/>
        <color theme="1"/>
        <rFont val="楷体"/>
        <charset val="134"/>
      </rPr>
      <t>矿区疫情防控志愿服务活动</t>
    </r>
  </si>
  <si>
    <r>
      <rPr>
        <sz val="11"/>
        <color theme="1"/>
        <rFont val="楷体"/>
        <charset val="134"/>
      </rPr>
      <t>杨建</t>
    </r>
  </si>
  <si>
    <t>201802503237</t>
  </si>
  <si>
    <r>
      <rPr>
        <sz val="11"/>
        <color theme="1"/>
        <rFont val="楷体"/>
        <charset val="134"/>
      </rPr>
      <t>富力城社区人口普查志愿活动</t>
    </r>
  </si>
  <si>
    <r>
      <rPr>
        <sz val="11"/>
        <color theme="1"/>
        <rFont val="楷体"/>
        <charset val="134"/>
      </rPr>
      <t>李鑫玉</t>
    </r>
  </si>
  <si>
    <t>201802811213</t>
  </si>
  <si>
    <r>
      <rPr>
        <sz val="11"/>
        <color theme="1"/>
        <rFont val="楷体"/>
        <charset val="134"/>
      </rPr>
      <t>邢卓琳</t>
    </r>
  </si>
  <si>
    <t>201802501436</t>
  </si>
  <si>
    <r>
      <rPr>
        <sz val="11"/>
        <color theme="1"/>
        <rFont val="楷体"/>
        <charset val="134"/>
      </rPr>
      <t>山西大学赴市图书馆志愿活动</t>
    </r>
  </si>
  <si>
    <r>
      <rPr>
        <sz val="11"/>
        <color theme="1"/>
        <rFont val="楷体"/>
        <charset val="134"/>
      </rPr>
      <t>潘晓福</t>
    </r>
  </si>
  <si>
    <t>201802501423</t>
  </si>
  <si>
    <r>
      <rPr>
        <sz val="11"/>
        <color theme="1"/>
        <rFont val="楷体"/>
        <charset val="134"/>
      </rPr>
      <t>吴宇翔</t>
    </r>
  </si>
  <si>
    <t>201802501433</t>
  </si>
  <si>
    <r>
      <rPr>
        <sz val="11"/>
        <color theme="1"/>
        <rFont val="楷体"/>
        <charset val="134"/>
      </rPr>
      <t>马鹏程</t>
    </r>
  </si>
  <si>
    <t>201802501421</t>
  </si>
  <si>
    <r>
      <rPr>
        <sz val="11"/>
        <color theme="1"/>
        <rFont val="楷体"/>
        <charset val="134"/>
      </rPr>
      <t>石世杰</t>
    </r>
  </si>
  <si>
    <t>201802501425</t>
  </si>
  <si>
    <r>
      <rPr>
        <sz val="11"/>
        <color theme="1"/>
        <rFont val="楷体"/>
        <charset val="134"/>
      </rPr>
      <t>丁宇虹</t>
    </r>
  </si>
  <si>
    <t>201802811003</t>
  </si>
  <si>
    <r>
      <rPr>
        <sz val="11"/>
        <color theme="1"/>
        <rFont val="楷体"/>
        <charset val="134"/>
      </rPr>
      <t>范慧琳</t>
    </r>
  </si>
  <si>
    <t>201802811006</t>
  </si>
  <si>
    <r>
      <rPr>
        <sz val="11"/>
        <color theme="1"/>
        <rFont val="楷体"/>
        <charset val="134"/>
      </rPr>
      <t>袁煜荟</t>
    </r>
  </si>
  <si>
    <t>201802810944</t>
  </si>
  <si>
    <r>
      <rPr>
        <sz val="11"/>
        <color theme="1"/>
        <rFont val="楷体"/>
        <charset val="134"/>
      </rPr>
      <t>薛雅飞</t>
    </r>
  </si>
  <si>
    <t>201802502233</t>
  </si>
  <si>
    <r>
      <rPr>
        <sz val="11"/>
        <color theme="1"/>
        <rFont val="楷体"/>
        <charset val="134"/>
      </rPr>
      <t>刘涵</t>
    </r>
  </si>
  <si>
    <t>201802501115</t>
  </si>
  <si>
    <r>
      <rPr>
        <sz val="11"/>
        <color theme="1"/>
        <rFont val="楷体"/>
        <charset val="134"/>
      </rPr>
      <t>第二届全国青年运动会志愿活动</t>
    </r>
  </si>
  <si>
    <r>
      <rPr>
        <sz val="11"/>
        <color theme="1"/>
        <rFont val="楷体"/>
        <charset val="134"/>
      </rPr>
      <t>张志宇</t>
    </r>
  </si>
  <si>
    <t>201802501138</t>
  </si>
  <si>
    <r>
      <rPr>
        <sz val="11"/>
        <color theme="1"/>
        <rFont val="楷体"/>
        <charset val="134"/>
      </rPr>
      <t>二青会、光盘行动、校园刷树</t>
    </r>
  </si>
  <si>
    <r>
      <rPr>
        <sz val="11"/>
        <color theme="1"/>
        <rFont val="楷体"/>
        <charset val="134"/>
      </rPr>
      <t>任思静</t>
    </r>
  </si>
  <si>
    <t>201902810219</t>
  </si>
  <si>
    <r>
      <rPr>
        <sz val="11"/>
        <color theme="1"/>
        <rFont val="楷体"/>
        <charset val="134"/>
      </rPr>
      <t>苏婷婷</t>
    </r>
  </si>
  <si>
    <t>201902810222</t>
  </si>
  <si>
    <r>
      <rPr>
        <sz val="11"/>
        <color theme="1"/>
        <rFont val="楷体"/>
        <charset val="134"/>
      </rPr>
      <t>张毓敏</t>
    </r>
  </si>
  <si>
    <t>201902810236</t>
  </si>
  <si>
    <r>
      <rPr>
        <sz val="11"/>
        <color theme="1"/>
        <rFont val="楷体"/>
        <charset val="134"/>
      </rPr>
      <t>陈泽楷</t>
    </r>
  </si>
  <si>
    <t>201902501303</t>
  </si>
  <si>
    <r>
      <rPr>
        <sz val="11"/>
        <color theme="1"/>
        <rFont val="楷体"/>
        <charset val="134"/>
      </rPr>
      <t>山西大学职业生涯规划志愿活动</t>
    </r>
  </si>
  <si>
    <r>
      <rPr>
        <sz val="11"/>
        <color theme="1"/>
        <rFont val="楷体"/>
        <charset val="134"/>
      </rPr>
      <t>刘宇鹏</t>
    </r>
  </si>
  <si>
    <t>201902501323</t>
  </si>
  <si>
    <r>
      <rPr>
        <sz val="11"/>
        <color theme="1"/>
        <rFont val="楷体"/>
        <charset val="134"/>
      </rPr>
      <t>杨东东</t>
    </r>
  </si>
  <si>
    <t>201902810133</t>
  </si>
  <si>
    <r>
      <rPr>
        <sz val="11"/>
        <color theme="1"/>
        <rFont val="楷体"/>
        <charset val="134"/>
      </rPr>
      <t>武世超</t>
    </r>
  </si>
  <si>
    <t>201902810231</t>
  </si>
  <si>
    <r>
      <rPr>
        <sz val="11"/>
        <color theme="1"/>
        <rFont val="楷体"/>
        <charset val="134"/>
      </rPr>
      <t>杨旭东</t>
    </r>
  </si>
  <si>
    <t>201902810232</t>
  </si>
  <si>
    <r>
      <rPr>
        <sz val="11"/>
        <color theme="1"/>
        <rFont val="楷体"/>
        <charset val="134"/>
      </rPr>
      <t>吴成可</t>
    </r>
  </si>
  <si>
    <t>201902810228</t>
  </si>
  <si>
    <r>
      <rPr>
        <sz val="11"/>
        <color theme="1"/>
        <rFont val="楷体"/>
        <charset val="134"/>
      </rPr>
      <t>卫伟</t>
    </r>
  </si>
  <si>
    <t>201902501134</t>
  </si>
  <si>
    <r>
      <rPr>
        <sz val="11"/>
        <color theme="1"/>
        <rFont val="楷体"/>
        <charset val="134"/>
      </rPr>
      <t>富力城人口普查，防疫志愿活动</t>
    </r>
  </si>
  <si>
    <r>
      <rPr>
        <sz val="11"/>
        <color theme="1"/>
        <rFont val="楷体"/>
        <charset val="134"/>
      </rPr>
      <t>樊铠睿</t>
    </r>
  </si>
  <si>
    <t>201902501310</t>
  </si>
  <si>
    <r>
      <rPr>
        <sz val="11"/>
        <color theme="1"/>
        <rFont val="楷体"/>
        <charset val="134"/>
      </rPr>
      <t>李佳晖</t>
    </r>
  </si>
  <si>
    <t>201902810713</t>
  </si>
  <si>
    <r>
      <rPr>
        <sz val="11"/>
        <color theme="1"/>
        <rFont val="楷体"/>
        <charset val="134"/>
      </rPr>
      <t>王星蓉</t>
    </r>
  </si>
  <si>
    <t>201902811026</t>
  </si>
  <si>
    <r>
      <rPr>
        <sz val="11"/>
        <color theme="1"/>
        <rFont val="楷体"/>
        <charset val="134"/>
      </rPr>
      <t>靳成希</t>
    </r>
  </si>
  <si>
    <t>20200250202012</t>
  </si>
  <si>
    <r>
      <rPr>
        <sz val="11"/>
        <color theme="1"/>
        <rFont val="楷体"/>
        <charset val="134"/>
      </rPr>
      <t>刘嘉辉</t>
    </r>
  </si>
  <si>
    <t>20200250202019</t>
  </si>
  <si>
    <r>
      <rPr>
        <sz val="11"/>
        <color theme="1"/>
        <rFont val="楷体"/>
        <charset val="134"/>
      </rPr>
      <t>张志颖</t>
    </r>
  </si>
  <si>
    <t>20200250202040</t>
  </si>
  <si>
    <r>
      <rPr>
        <sz val="11"/>
        <color theme="1"/>
        <rFont val="楷体"/>
        <charset val="134"/>
      </rPr>
      <t>邢昊琦</t>
    </r>
  </si>
  <si>
    <t>20200280101035</t>
  </si>
  <si>
    <r>
      <rPr>
        <sz val="11"/>
        <color theme="1"/>
        <rFont val="楷体"/>
        <charset val="134"/>
      </rPr>
      <t>光盘行动光盘行动志愿活动行动</t>
    </r>
  </si>
  <si>
    <r>
      <rPr>
        <sz val="11"/>
        <color theme="1"/>
        <rFont val="楷体"/>
        <charset val="134"/>
      </rPr>
      <t>张新宇</t>
    </r>
  </si>
  <si>
    <t>20200280101045</t>
  </si>
  <si>
    <r>
      <rPr>
        <sz val="11"/>
        <color theme="1"/>
        <rFont val="楷体"/>
        <charset val="134"/>
      </rPr>
      <t>袁星宇</t>
    </r>
  </si>
  <si>
    <t>20200280102039</t>
  </si>
  <si>
    <r>
      <rPr>
        <sz val="11"/>
        <color theme="1"/>
        <rFont val="楷体"/>
        <charset val="134"/>
      </rPr>
      <t>高迅</t>
    </r>
  </si>
  <si>
    <t>20200280105011</t>
  </si>
  <si>
    <t>8. 9</t>
  </si>
  <si>
    <r>
      <rPr>
        <sz val="11"/>
        <color theme="1"/>
        <rFont val="楷体"/>
        <charset val="134"/>
      </rPr>
      <t>李沛峰</t>
    </r>
  </si>
  <si>
    <t>20200280108019</t>
  </si>
  <si>
    <r>
      <rPr>
        <sz val="11"/>
        <color theme="1"/>
        <rFont val="楷体"/>
        <charset val="134"/>
      </rPr>
      <t>隰县公益志愿联合会相关活动</t>
    </r>
  </si>
  <si>
    <r>
      <rPr>
        <sz val="11"/>
        <color theme="1"/>
        <rFont val="楷体"/>
        <charset val="134"/>
      </rPr>
      <t>成婧</t>
    </r>
  </si>
  <si>
    <t>20200280105004</t>
  </si>
  <si>
    <r>
      <rPr>
        <sz val="11"/>
        <color theme="1"/>
        <rFont val="楷体"/>
        <charset val="134"/>
      </rPr>
      <t>申若菡</t>
    </r>
  </si>
  <si>
    <t>201902501216</t>
  </si>
  <si>
    <r>
      <rPr>
        <sz val="11"/>
        <color theme="1"/>
        <rFont val="楷体"/>
        <charset val="134"/>
      </rPr>
      <t>富力城人口普查，省图志愿活动</t>
    </r>
  </si>
  <si>
    <r>
      <rPr>
        <sz val="11"/>
        <color theme="1"/>
        <rFont val="楷体"/>
        <charset val="134"/>
      </rPr>
      <t>高志东</t>
    </r>
  </si>
  <si>
    <t>201902502105</t>
  </si>
  <si>
    <r>
      <rPr>
        <sz val="11"/>
        <color theme="1"/>
        <rFont val="楷体"/>
        <charset val="134"/>
      </rPr>
      <t>山西大学大东关校区防疫志愿活动</t>
    </r>
  </si>
  <si>
    <r>
      <rPr>
        <sz val="11"/>
        <color theme="1"/>
        <rFont val="楷体"/>
        <charset val="134"/>
      </rPr>
      <t>梁佳欣</t>
    </r>
  </si>
  <si>
    <t>201902810818</t>
  </si>
  <si>
    <r>
      <rPr>
        <sz val="11"/>
        <color theme="1"/>
        <rFont val="楷体"/>
        <charset val="134"/>
      </rPr>
      <t>山西大学大东关校园防疫志愿活动</t>
    </r>
  </si>
  <si>
    <r>
      <rPr>
        <sz val="11"/>
        <color theme="1"/>
        <rFont val="楷体"/>
        <charset val="134"/>
      </rPr>
      <t>任佳欣</t>
    </r>
  </si>
  <si>
    <t>201902811222</t>
  </si>
  <si>
    <r>
      <rPr>
        <sz val="11"/>
        <color theme="1"/>
        <rFont val="楷体"/>
        <charset val="134"/>
      </rPr>
      <t>胡宗智</t>
    </r>
  </si>
  <si>
    <t>20200250303009</t>
  </si>
  <si>
    <r>
      <rPr>
        <sz val="11"/>
        <color theme="1"/>
        <rFont val="楷体"/>
        <charset val="134"/>
      </rPr>
      <t>富力城社区人口普查志愿活动活动</t>
    </r>
  </si>
  <si>
    <r>
      <rPr>
        <sz val="11"/>
        <color theme="1"/>
        <rFont val="楷体"/>
        <charset val="134"/>
      </rPr>
      <t>高思聪</t>
    </r>
  </si>
  <si>
    <t>20200280110010</t>
  </si>
  <si>
    <r>
      <rPr>
        <sz val="11"/>
        <color theme="1"/>
        <rFont val="楷体"/>
        <charset val="134"/>
      </rPr>
      <t>建设北路南社区第七次人口普查</t>
    </r>
  </si>
  <si>
    <r>
      <rPr>
        <sz val="11"/>
        <color theme="1"/>
        <rFont val="楷体"/>
        <charset val="134"/>
      </rPr>
      <t>张文瑜</t>
    </r>
  </si>
  <si>
    <t>201802810144</t>
  </si>
  <si>
    <r>
      <rPr>
        <sz val="11"/>
        <color theme="1"/>
        <rFont val="楷体"/>
        <charset val="134"/>
      </rPr>
      <t>二青会开幕式导演组排练志愿服务</t>
    </r>
  </si>
  <si>
    <r>
      <rPr>
        <sz val="11"/>
        <color theme="1"/>
        <rFont val="楷体"/>
        <charset val="134"/>
      </rPr>
      <t>张晋伟</t>
    </r>
  </si>
  <si>
    <r>
      <rPr>
        <sz val="11"/>
        <color theme="1"/>
        <rFont val="楷体"/>
        <charset val="134"/>
      </rPr>
      <t>梁勇康</t>
    </r>
  </si>
  <si>
    <t> 201802502218</t>
  </si>
  <si>
    <t> 259.2 </t>
  </si>
  <si>
    <r>
      <rPr>
        <sz val="11"/>
        <color theme="1"/>
        <rFont val="楷体"/>
        <charset val="134"/>
      </rPr>
      <t>张少阳</t>
    </r>
  </si>
  <si>
    <t>201802502138</t>
  </si>
  <si>
    <r>
      <rPr>
        <sz val="11"/>
        <color theme="1"/>
        <rFont val="楷体"/>
        <charset val="134"/>
      </rPr>
      <t>图书馆志愿活动</t>
    </r>
    <r>
      <rPr>
        <sz val="11"/>
        <color theme="1"/>
        <rFont val="Times New Roman"/>
        <charset val="134"/>
      </rPr>
      <t xml:space="preserve"> </t>
    </r>
    <r>
      <rPr>
        <sz val="11"/>
        <color theme="1"/>
        <rFont val="楷体"/>
        <charset val="134"/>
      </rPr>
      <t>山西大学迎新活动</t>
    </r>
  </si>
  <si>
    <r>
      <rPr>
        <sz val="11"/>
        <color theme="1"/>
        <rFont val="楷体"/>
        <charset val="134"/>
      </rPr>
      <t>李圆圆</t>
    </r>
  </si>
  <si>
    <t>201902810518</t>
  </si>
  <si>
    <r>
      <rPr>
        <sz val="11"/>
        <color theme="1"/>
        <rFont val="楷体"/>
        <charset val="134"/>
      </rPr>
      <t>富力城人口普查，光盘行动志愿活动</t>
    </r>
  </si>
  <si>
    <r>
      <rPr>
        <sz val="11"/>
        <color theme="1"/>
        <rFont val="楷体"/>
        <charset val="134"/>
      </rPr>
      <t>梁波</t>
    </r>
  </si>
  <si>
    <t>201902810317</t>
  </si>
  <si>
    <r>
      <rPr>
        <sz val="11"/>
        <color theme="1"/>
        <rFont val="楷体"/>
        <charset val="134"/>
      </rPr>
      <t>校园防疫志愿活动，富力城人口普查</t>
    </r>
  </si>
  <si>
    <r>
      <rPr>
        <sz val="11"/>
        <color theme="1"/>
        <rFont val="楷体"/>
        <charset val="134"/>
      </rPr>
      <t>王振宇</t>
    </r>
  </si>
  <si>
    <t>201902810327</t>
  </si>
  <si>
    <r>
      <rPr>
        <sz val="11"/>
        <color theme="1"/>
        <rFont val="楷体"/>
        <charset val="134"/>
      </rPr>
      <t>延李波</t>
    </r>
  </si>
  <si>
    <t>201902810435</t>
  </si>
  <si>
    <r>
      <rPr>
        <sz val="11"/>
        <color theme="1"/>
        <rFont val="楷体"/>
        <charset val="134"/>
      </rPr>
      <t>阳城县疫情防控青年志愿活动突击队</t>
    </r>
  </si>
  <si>
    <r>
      <rPr>
        <sz val="11"/>
        <color theme="1"/>
        <rFont val="楷体"/>
        <charset val="134"/>
      </rPr>
      <t>王炜杰</t>
    </r>
  </si>
  <si>
    <t>201902503226</t>
  </si>
  <si>
    <r>
      <rPr>
        <sz val="11"/>
        <color theme="1"/>
        <rFont val="楷体"/>
        <charset val="134"/>
      </rPr>
      <t>阳泉市平定县罗家裕村防疫志愿活动</t>
    </r>
  </si>
  <si>
    <r>
      <rPr>
        <sz val="11"/>
        <color theme="1"/>
        <rFont val="楷体"/>
        <charset val="134"/>
      </rPr>
      <t>王斐佳</t>
    </r>
  </si>
  <si>
    <t>20200250101028</t>
  </si>
  <si>
    <r>
      <rPr>
        <sz val="11"/>
        <color theme="1"/>
        <rFont val="楷体"/>
        <charset val="134"/>
      </rPr>
      <t>运城市万荣县恒盛花园防疫志愿活动</t>
    </r>
  </si>
  <si>
    <r>
      <rPr>
        <sz val="11"/>
        <color theme="1"/>
        <rFont val="楷体"/>
        <charset val="134"/>
      </rPr>
      <t>王艺佳</t>
    </r>
  </si>
  <si>
    <t>20200250101033</t>
  </si>
  <si>
    <r>
      <rPr>
        <sz val="11"/>
        <color theme="1"/>
        <rFont val="楷体"/>
        <charset val="134"/>
      </rPr>
      <t>运城市万荣县凯旋乐园防疫志愿活动</t>
    </r>
  </si>
  <si>
    <r>
      <rPr>
        <sz val="11"/>
        <color theme="1"/>
        <rFont val="楷体"/>
        <charset val="134"/>
      </rPr>
      <t>张书嫦</t>
    </r>
  </si>
  <si>
    <t>20200280106042</t>
  </si>
  <si>
    <r>
      <rPr>
        <sz val="11"/>
        <color theme="1"/>
        <rFont val="楷体"/>
        <charset val="134"/>
      </rPr>
      <t>山西大学大东关校区志愿防疫活动</t>
    </r>
  </si>
  <si>
    <r>
      <rPr>
        <sz val="11"/>
        <color theme="1"/>
        <rFont val="楷体"/>
        <charset val="134"/>
      </rPr>
      <t>夏嘉源</t>
    </r>
  </si>
  <si>
    <r>
      <rPr>
        <sz val="11"/>
        <color theme="1"/>
        <rFont val="楷体"/>
        <charset val="134"/>
      </rPr>
      <t>山西大学大东关校区校园防疫志愿活动</t>
    </r>
  </si>
  <si>
    <r>
      <rPr>
        <sz val="11"/>
        <color theme="1"/>
        <rFont val="楷体"/>
        <charset val="134"/>
      </rPr>
      <t>刘箬缇</t>
    </r>
  </si>
  <si>
    <t>201802810225</t>
  </si>
  <si>
    <r>
      <rPr>
        <sz val="11"/>
        <color theme="1"/>
        <rFont val="楷体"/>
        <charset val="134"/>
      </rPr>
      <t>三迁村疫情防控</t>
    </r>
    <r>
      <rPr>
        <sz val="11"/>
        <color theme="1"/>
        <rFont val="Times New Roman"/>
        <charset val="134"/>
      </rPr>
      <t xml:space="preserve"> </t>
    </r>
    <r>
      <rPr>
        <sz val="11"/>
        <color theme="1"/>
        <rFont val="楷体"/>
        <charset val="134"/>
      </rPr>
      <t>山西大学迎新活动</t>
    </r>
  </si>
  <si>
    <r>
      <rPr>
        <sz val="11"/>
        <color theme="1"/>
        <rFont val="楷体"/>
        <charset val="134"/>
      </rPr>
      <t>司慧芬</t>
    </r>
  </si>
  <si>
    <t>201802501426</t>
  </si>
  <si>
    <r>
      <rPr>
        <sz val="11"/>
        <color theme="1"/>
        <rFont val="楷体"/>
        <charset val="134"/>
      </rPr>
      <t>疫情防控</t>
    </r>
    <r>
      <rPr>
        <sz val="11"/>
        <color theme="1"/>
        <rFont val="Times New Roman"/>
        <charset val="134"/>
      </rPr>
      <t xml:space="preserve">  </t>
    </r>
    <r>
      <rPr>
        <sz val="11"/>
        <color theme="1"/>
        <rFont val="楷体"/>
        <charset val="134"/>
      </rPr>
      <t>录入人口普查信息采集</t>
    </r>
  </si>
  <si>
    <r>
      <rPr>
        <sz val="11"/>
        <color theme="1"/>
        <rFont val="楷体"/>
        <charset val="134"/>
      </rPr>
      <t>郭雪瑶</t>
    </r>
  </si>
  <si>
    <t>201902501314</t>
  </si>
  <si>
    <r>
      <rPr>
        <sz val="11"/>
        <color theme="1"/>
        <rFont val="楷体"/>
        <charset val="134"/>
      </rPr>
      <t>谭兆芬</t>
    </r>
  </si>
  <si>
    <t>201902501329</t>
  </si>
  <si>
    <r>
      <rPr>
        <sz val="11"/>
        <color theme="1"/>
        <rFont val="楷体"/>
        <charset val="134"/>
      </rPr>
      <t>梁昱豪</t>
    </r>
  </si>
  <si>
    <t>201902810716</t>
  </si>
  <si>
    <r>
      <rPr>
        <sz val="11"/>
        <color theme="1"/>
        <rFont val="楷体"/>
        <charset val="134"/>
      </rPr>
      <t>王佳怡</t>
    </r>
  </si>
  <si>
    <t>201902810224</t>
  </si>
  <si>
    <r>
      <rPr>
        <sz val="11"/>
        <color theme="1"/>
        <rFont val="楷体"/>
        <charset val="134"/>
      </rPr>
      <t>刘宁</t>
    </r>
  </si>
  <si>
    <t>201902502120</t>
  </si>
  <si>
    <r>
      <rPr>
        <sz val="11"/>
        <color theme="1"/>
        <rFont val="楷体"/>
        <charset val="134"/>
      </rPr>
      <t>张萌</t>
    </r>
  </si>
  <si>
    <t>201902502133</t>
  </si>
  <si>
    <r>
      <rPr>
        <sz val="11"/>
        <color theme="1"/>
        <rFont val="楷体"/>
        <charset val="134"/>
      </rPr>
      <t>武菁琦</t>
    </r>
  </si>
  <si>
    <t>201902810330</t>
  </si>
  <si>
    <r>
      <rPr>
        <sz val="11"/>
        <color theme="1"/>
        <rFont val="楷体"/>
        <charset val="134"/>
      </rPr>
      <t>坤昇小区人口普查</t>
    </r>
    <r>
      <rPr>
        <sz val="11"/>
        <color theme="1"/>
        <rFont val="Times New Roman"/>
        <charset val="134"/>
      </rPr>
      <t xml:space="preserve"> </t>
    </r>
    <r>
      <rPr>
        <sz val="11"/>
        <color theme="1"/>
        <rFont val="楷体"/>
        <charset val="134"/>
      </rPr>
      <t>富力城人口普查</t>
    </r>
  </si>
  <si>
    <r>
      <rPr>
        <sz val="11"/>
        <color theme="1"/>
        <rFont val="楷体"/>
        <charset val="134"/>
      </rPr>
      <t>刘俊莹</t>
    </r>
  </si>
  <si>
    <t>201902501119</t>
  </si>
  <si>
    <r>
      <rPr>
        <sz val="11"/>
        <color theme="1"/>
        <rFont val="楷体"/>
        <charset val="134"/>
      </rPr>
      <t>贺怡丹</t>
    </r>
  </si>
  <si>
    <t>201902501109</t>
  </si>
  <si>
    <r>
      <rPr>
        <sz val="11"/>
        <color theme="1"/>
        <rFont val="楷体"/>
        <charset val="134"/>
      </rPr>
      <t>李怡静</t>
    </r>
  </si>
  <si>
    <t>201902810918</t>
  </si>
  <si>
    <r>
      <rPr>
        <sz val="11"/>
        <color theme="1"/>
        <rFont val="楷体"/>
        <charset val="134"/>
      </rPr>
      <t>富力城人口普查</t>
    </r>
    <r>
      <rPr>
        <sz val="11"/>
        <color theme="1"/>
        <rFont val="Times New Roman"/>
        <charset val="134"/>
      </rPr>
      <t xml:space="preserve">   </t>
    </r>
    <r>
      <rPr>
        <sz val="11"/>
        <color theme="1"/>
        <rFont val="楷体"/>
        <charset val="134"/>
      </rPr>
      <t>寒假疫情防控</t>
    </r>
  </si>
  <si>
    <r>
      <rPr>
        <sz val="11"/>
        <color theme="1"/>
        <rFont val="楷体"/>
        <charset val="134"/>
      </rPr>
      <t>赵佳琪</t>
    </r>
  </si>
  <si>
    <t>201902811039</t>
  </si>
  <si>
    <r>
      <rPr>
        <sz val="11"/>
        <color theme="1"/>
        <rFont val="楷体"/>
        <charset val="134"/>
      </rPr>
      <t>美化校园刷树活动</t>
    </r>
    <r>
      <rPr>
        <sz val="11"/>
        <color theme="1"/>
        <rFont val="Times New Roman"/>
        <charset val="134"/>
      </rPr>
      <t xml:space="preserve"> </t>
    </r>
    <r>
      <rPr>
        <sz val="11"/>
        <color theme="1"/>
        <rFont val="楷体"/>
        <charset val="134"/>
      </rPr>
      <t>校园防疫志愿活动</t>
    </r>
  </si>
  <si>
    <r>
      <rPr>
        <sz val="11"/>
        <color theme="1"/>
        <rFont val="楷体"/>
        <charset val="134"/>
      </rPr>
      <t>钟文欣</t>
    </r>
  </si>
  <si>
    <t>20200250102039</t>
  </si>
  <si>
    <r>
      <rPr>
        <sz val="11"/>
        <color theme="1"/>
        <rFont val="楷体"/>
        <charset val="134"/>
      </rPr>
      <t>侯雅静</t>
    </r>
  </si>
  <si>
    <t>20200250105013</t>
  </si>
  <si>
    <r>
      <rPr>
        <sz val="11"/>
        <color theme="1"/>
        <rFont val="楷体"/>
        <charset val="134"/>
      </rPr>
      <t>山西大学大东关校区光盘行动志愿活动</t>
    </r>
  </si>
  <si>
    <r>
      <rPr>
        <sz val="11"/>
        <color theme="1"/>
        <rFont val="楷体"/>
        <charset val="134"/>
      </rPr>
      <t>刘泽荣</t>
    </r>
  </si>
  <si>
    <t>20200250201016</t>
  </si>
  <si>
    <r>
      <rPr>
        <sz val="11"/>
        <color theme="1"/>
        <rFont val="楷体"/>
        <charset val="134"/>
      </rPr>
      <t>李婷婷</t>
    </r>
  </si>
  <si>
    <t>20200250202016</t>
  </si>
  <si>
    <r>
      <rPr>
        <sz val="11"/>
        <color theme="1"/>
        <rFont val="楷体"/>
        <charset val="134"/>
      </rPr>
      <t>孙旭彤</t>
    </r>
  </si>
  <si>
    <t>20200250203026</t>
  </si>
  <si>
    <r>
      <rPr>
        <sz val="11"/>
        <color theme="1"/>
        <rFont val="楷体"/>
        <charset val="134"/>
      </rPr>
      <t>富力城人口普查</t>
    </r>
    <r>
      <rPr>
        <sz val="11"/>
        <color theme="1"/>
        <rFont val="Times New Roman"/>
        <charset val="134"/>
      </rPr>
      <t>/</t>
    </r>
    <r>
      <rPr>
        <sz val="11"/>
        <color theme="1"/>
        <rFont val="楷体"/>
        <charset val="134"/>
      </rPr>
      <t>丽华社区人口普查</t>
    </r>
  </si>
  <si>
    <r>
      <rPr>
        <sz val="11"/>
        <color theme="1"/>
        <rFont val="楷体"/>
        <charset val="134"/>
      </rPr>
      <t>高美林</t>
    </r>
  </si>
  <si>
    <t>20200280101005</t>
  </si>
  <si>
    <r>
      <rPr>
        <sz val="11"/>
        <color theme="1"/>
        <rFont val="楷体"/>
        <charset val="134"/>
      </rPr>
      <t>祁县峪口乡北团柏村大学生志愿活动</t>
    </r>
  </si>
  <si>
    <r>
      <rPr>
        <sz val="11"/>
        <color theme="1"/>
        <rFont val="楷体"/>
        <charset val="134"/>
      </rPr>
      <t>郭晋伟</t>
    </r>
  </si>
  <si>
    <t>20200280101007</t>
  </si>
  <si>
    <r>
      <rPr>
        <sz val="11"/>
        <color theme="1"/>
        <rFont val="楷体"/>
        <charset val="134"/>
      </rPr>
      <t>郭志勇</t>
    </r>
  </si>
  <si>
    <t>20200280101008</t>
  </si>
  <si>
    <r>
      <rPr>
        <sz val="11"/>
        <color theme="1"/>
        <rFont val="楷体"/>
        <charset val="134"/>
      </rPr>
      <t>袁佳妮</t>
    </r>
  </si>
  <si>
    <t>20200280101039</t>
  </si>
  <si>
    <r>
      <rPr>
        <sz val="11"/>
        <color theme="1"/>
        <rFont val="楷体"/>
        <charset val="134"/>
      </rPr>
      <t>孔德艳</t>
    </r>
  </si>
  <si>
    <t>20200280106013</t>
  </si>
  <si>
    <r>
      <rPr>
        <sz val="11"/>
        <color theme="1"/>
        <rFont val="楷体"/>
        <charset val="134"/>
      </rPr>
      <t>段闻佳</t>
    </r>
  </si>
  <si>
    <t>201802501206</t>
  </si>
  <si>
    <r>
      <rPr>
        <sz val="11"/>
        <color theme="1"/>
        <rFont val="楷体"/>
        <charset val="134"/>
      </rPr>
      <t>美化校园刷树活动，山西大学迎新活动</t>
    </r>
  </si>
  <si>
    <r>
      <rPr>
        <sz val="11"/>
        <color theme="1"/>
        <rFont val="楷体"/>
        <charset val="134"/>
      </rPr>
      <t>李嘉欣</t>
    </r>
  </si>
  <si>
    <t>201902811211</t>
  </si>
  <si>
    <r>
      <rPr>
        <sz val="11"/>
        <color theme="1"/>
        <rFont val="楷体"/>
        <charset val="134"/>
      </rPr>
      <t>坤昇小区人口普查，寒假社区志愿服务</t>
    </r>
  </si>
  <si>
    <r>
      <rPr>
        <sz val="11"/>
        <color theme="1"/>
        <rFont val="楷体"/>
        <charset val="134"/>
      </rPr>
      <t>刘庆欣</t>
    </r>
  </si>
  <si>
    <t>201902810618</t>
  </si>
  <si>
    <r>
      <rPr>
        <sz val="11"/>
        <color theme="1"/>
        <rFont val="楷体"/>
        <charset val="134"/>
      </rPr>
      <t>蔡高村志愿服务活动，省图志愿活动活动</t>
    </r>
  </si>
  <si>
    <r>
      <rPr>
        <sz val="11"/>
        <color theme="1"/>
        <rFont val="楷体"/>
        <charset val="134"/>
      </rPr>
      <t>杨文璇</t>
    </r>
  </si>
  <si>
    <t>201902810135</t>
  </si>
  <si>
    <r>
      <rPr>
        <sz val="11"/>
        <color theme="1"/>
        <rFont val="楷体"/>
        <charset val="134"/>
      </rPr>
      <t>坤昇小区人口普查，丽华社区人口普查</t>
    </r>
  </si>
  <si>
    <r>
      <rPr>
        <sz val="11"/>
        <color theme="1"/>
        <rFont val="楷体"/>
        <charset val="134"/>
      </rPr>
      <t>赵思琴</t>
    </r>
  </si>
  <si>
    <t>201902501238</t>
  </si>
  <si>
    <r>
      <rPr>
        <sz val="11"/>
        <color theme="1"/>
        <rFont val="楷体"/>
        <charset val="134"/>
      </rPr>
      <t>校园防疫志愿活动</t>
    </r>
    <r>
      <rPr>
        <sz val="11"/>
        <color theme="1"/>
        <rFont val="Times New Roman"/>
        <charset val="134"/>
      </rPr>
      <t xml:space="preserve"> </t>
    </r>
    <r>
      <rPr>
        <sz val="11"/>
        <color theme="1"/>
        <rFont val="楷体"/>
        <charset val="134"/>
      </rPr>
      <t>山西省图志愿活动活动</t>
    </r>
  </si>
  <si>
    <r>
      <rPr>
        <sz val="11"/>
        <color theme="1"/>
        <rFont val="楷体"/>
        <charset val="134"/>
      </rPr>
      <t>郭兰绮</t>
    </r>
  </si>
  <si>
    <t>201902501313</t>
  </si>
  <si>
    <r>
      <rPr>
        <sz val="11"/>
        <color theme="1"/>
        <rFont val="楷体"/>
        <charset val="134"/>
      </rPr>
      <t>省图志愿活动活动</t>
    </r>
    <r>
      <rPr>
        <sz val="11"/>
        <color theme="1"/>
        <rFont val="Times New Roman"/>
        <charset val="134"/>
      </rPr>
      <t xml:space="preserve">   </t>
    </r>
    <r>
      <rPr>
        <sz val="11"/>
        <color theme="1"/>
        <rFont val="楷体"/>
        <charset val="134"/>
      </rPr>
      <t>校园防疫志愿活动</t>
    </r>
  </si>
  <si>
    <r>
      <rPr>
        <sz val="11"/>
        <color theme="1"/>
        <rFont val="楷体"/>
        <charset val="134"/>
      </rPr>
      <t>郭琪</t>
    </r>
  </si>
  <si>
    <t>201902811003</t>
  </si>
  <si>
    <r>
      <rPr>
        <sz val="11"/>
        <color theme="1"/>
        <rFont val="楷体"/>
        <charset val="134"/>
      </rPr>
      <t>寒假疾病预防控制中心防疫志愿活动活动</t>
    </r>
  </si>
  <si>
    <r>
      <rPr>
        <sz val="11"/>
        <color theme="1"/>
        <rFont val="楷体"/>
        <charset val="134"/>
      </rPr>
      <t>于佳敏</t>
    </r>
  </si>
  <si>
    <t>20200280101038</t>
  </si>
  <si>
    <r>
      <rPr>
        <sz val="11"/>
        <color theme="1"/>
        <rFont val="楷体"/>
        <charset val="134"/>
      </rPr>
      <t>张效荣</t>
    </r>
  </si>
  <si>
    <t>20200280101044</t>
  </si>
  <si>
    <r>
      <rPr>
        <sz val="11"/>
        <color theme="1"/>
        <rFont val="楷体"/>
        <charset val="134"/>
      </rPr>
      <t>坤昇小区人口普查活动</t>
    </r>
    <r>
      <rPr>
        <sz val="11"/>
        <color theme="1"/>
        <rFont val="Times New Roman"/>
        <charset val="134"/>
      </rPr>
      <t>/</t>
    </r>
    <r>
      <rPr>
        <sz val="11"/>
        <color theme="1"/>
        <rFont val="楷体"/>
        <charset val="134"/>
      </rPr>
      <t>开学志愿服务</t>
    </r>
  </si>
  <si>
    <r>
      <rPr>
        <sz val="11"/>
        <color theme="1"/>
        <rFont val="楷体"/>
        <charset val="134"/>
      </rPr>
      <t>陈瑞婧</t>
    </r>
  </si>
  <si>
    <t>201902810302</t>
  </si>
  <si>
    <r>
      <rPr>
        <sz val="11"/>
        <color theme="1"/>
        <rFont val="楷体"/>
        <charset val="134"/>
      </rPr>
      <t>富力城人口普查，</t>
    </r>
    <r>
      <rPr>
        <sz val="11"/>
        <color theme="1"/>
        <rFont val="Times New Roman"/>
        <charset val="134"/>
      </rPr>
      <t>2021</t>
    </r>
    <r>
      <rPr>
        <sz val="11"/>
        <color theme="1"/>
        <rFont val="楷体"/>
        <charset val="134"/>
      </rPr>
      <t>寒假疫情防控</t>
    </r>
  </si>
  <si>
    <r>
      <rPr>
        <sz val="11"/>
        <color theme="1"/>
        <rFont val="楷体"/>
        <charset val="134"/>
      </rPr>
      <t>黄莹莹</t>
    </r>
  </si>
  <si>
    <t>201902502210</t>
  </si>
  <si>
    <r>
      <rPr>
        <sz val="11"/>
        <color theme="1"/>
        <rFont val="楷体"/>
        <charset val="134"/>
      </rPr>
      <t>疫情防控志愿活动，富力城社区人口普查</t>
    </r>
  </si>
  <si>
    <r>
      <rPr>
        <sz val="11"/>
        <color theme="1"/>
        <rFont val="楷体"/>
        <charset val="134"/>
      </rPr>
      <t>史争艳</t>
    </r>
  </si>
  <si>
    <t>20200250102028</t>
  </si>
  <si>
    <r>
      <rPr>
        <sz val="11"/>
        <color theme="1"/>
        <rFont val="楷体"/>
        <charset val="134"/>
      </rPr>
      <t>大东关校区校区防疫志愿活动志愿服务活动</t>
    </r>
  </si>
  <si>
    <r>
      <rPr>
        <sz val="11"/>
        <color theme="1"/>
        <rFont val="楷体"/>
        <charset val="134"/>
      </rPr>
      <t>田凯旋</t>
    </r>
  </si>
  <si>
    <t>20200250202029</t>
  </si>
  <si>
    <r>
      <rPr>
        <sz val="11"/>
        <color theme="1"/>
        <rFont val="楷体"/>
        <charset val="134"/>
      </rPr>
      <t>王心如</t>
    </r>
  </si>
  <si>
    <t>20200250203029</t>
  </si>
  <si>
    <r>
      <rPr>
        <sz val="11"/>
        <color theme="1"/>
        <rFont val="楷体"/>
        <charset val="134"/>
      </rPr>
      <t>富力城人口普查、大东关北社区人口普查</t>
    </r>
  </si>
  <si>
    <r>
      <rPr>
        <sz val="11"/>
        <color theme="1"/>
        <rFont val="楷体"/>
        <charset val="134"/>
      </rPr>
      <t>谢秀琴</t>
    </r>
  </si>
  <si>
    <t>20200250203032</t>
  </si>
  <si>
    <r>
      <rPr>
        <sz val="11"/>
        <color theme="1"/>
        <rFont val="楷体"/>
        <charset val="134"/>
      </rPr>
      <t>郭锐鑫</t>
    </r>
  </si>
  <si>
    <t>20200250303006</t>
  </si>
  <si>
    <r>
      <rPr>
        <sz val="11"/>
        <color theme="1"/>
        <rFont val="楷体"/>
        <charset val="134"/>
      </rPr>
      <t>山西大学大东关校区校区校园防疫志愿活动</t>
    </r>
  </si>
  <si>
    <r>
      <rPr>
        <sz val="11"/>
        <color theme="1"/>
        <rFont val="楷体"/>
        <charset val="134"/>
      </rPr>
      <t>靳卓颖</t>
    </r>
  </si>
  <si>
    <t>20200280102013</t>
  </si>
  <si>
    <r>
      <rPr>
        <sz val="11"/>
        <color theme="1"/>
        <rFont val="楷体"/>
        <charset val="134"/>
      </rPr>
      <t>吴水淼</t>
    </r>
  </si>
  <si>
    <t>201902810830</t>
  </si>
  <si>
    <r>
      <rPr>
        <sz val="11"/>
        <color theme="1"/>
        <rFont val="Times New Roman"/>
        <charset val="134"/>
      </rPr>
      <t>2021</t>
    </r>
    <r>
      <rPr>
        <sz val="11"/>
        <color theme="1"/>
        <rFont val="楷体"/>
        <charset val="134"/>
      </rPr>
      <t>寒假疫情防控志愿，省图志愿活动</t>
    </r>
  </si>
  <si>
    <r>
      <rPr>
        <sz val="11"/>
        <color theme="1"/>
        <rFont val="楷体"/>
        <charset val="134"/>
      </rPr>
      <t>吕芳瑶</t>
    </r>
  </si>
  <si>
    <t>20200250102022</t>
  </si>
  <si>
    <r>
      <rPr>
        <sz val="11"/>
        <color theme="1"/>
        <rFont val="楷体"/>
        <charset val="134"/>
      </rPr>
      <t>山西省朔州市右玉县疫情防控，青年在行动</t>
    </r>
  </si>
  <si>
    <r>
      <rPr>
        <sz val="11"/>
        <color theme="1"/>
        <rFont val="楷体"/>
        <charset val="134"/>
      </rPr>
      <t>贺聪聪</t>
    </r>
  </si>
  <si>
    <t>20200250103009</t>
  </si>
  <si>
    <r>
      <rPr>
        <sz val="11"/>
        <color theme="1"/>
        <rFont val="楷体"/>
        <charset val="134"/>
      </rPr>
      <t>传承文明，服务社会</t>
    </r>
    <r>
      <rPr>
        <sz val="11"/>
        <color theme="1"/>
        <rFont val="Times New Roman"/>
        <charset val="134"/>
      </rPr>
      <t>——</t>
    </r>
    <r>
      <rPr>
        <sz val="11"/>
        <color theme="1"/>
        <rFont val="楷体"/>
        <charset val="134"/>
      </rPr>
      <t>文源讲坛志愿服务</t>
    </r>
  </si>
  <si>
    <r>
      <rPr>
        <sz val="11"/>
        <color theme="1"/>
        <rFont val="楷体"/>
        <charset val="134"/>
      </rPr>
      <t>李增辉</t>
    </r>
  </si>
  <si>
    <t>20200250201013</t>
  </si>
  <si>
    <r>
      <rPr>
        <sz val="11"/>
        <color theme="1"/>
        <rFont val="楷体"/>
        <charset val="134"/>
      </rPr>
      <t>传承文明，服务社会</t>
    </r>
    <r>
      <rPr>
        <sz val="11"/>
        <color theme="1"/>
        <rFont val="Times New Roman"/>
        <charset val="134"/>
      </rPr>
      <t>——</t>
    </r>
    <r>
      <rPr>
        <sz val="11"/>
        <color theme="1"/>
        <rFont val="楷体"/>
        <charset val="134"/>
      </rPr>
      <t>文源讲坛志愿活动</t>
    </r>
  </si>
  <si>
    <r>
      <rPr>
        <sz val="11"/>
        <color theme="1"/>
        <rFont val="楷体"/>
        <charset val="134"/>
      </rPr>
      <t>薛栋语</t>
    </r>
  </si>
  <si>
    <t>20200250201029</t>
  </si>
  <si>
    <r>
      <rPr>
        <sz val="11"/>
        <color theme="1"/>
        <rFont val="楷体"/>
        <charset val="134"/>
      </rPr>
      <t>周佳</t>
    </r>
  </si>
  <si>
    <t>20200250203042</t>
  </si>
  <si>
    <r>
      <rPr>
        <sz val="11"/>
        <color theme="1"/>
        <rFont val="楷体"/>
        <charset val="134"/>
      </rPr>
      <t>荆珂阳</t>
    </r>
  </si>
  <si>
    <t>20200280105022</t>
  </si>
  <si>
    <r>
      <rPr>
        <sz val="11"/>
        <color theme="1"/>
        <rFont val="楷体"/>
        <charset val="134"/>
      </rPr>
      <t>运城市临猗县葫芦岛社区疫情防控志愿活动</t>
    </r>
  </si>
  <si>
    <r>
      <rPr>
        <sz val="11"/>
        <color theme="1"/>
        <rFont val="楷体"/>
        <charset val="134"/>
      </rPr>
      <t>闫俊宇</t>
    </r>
  </si>
  <si>
    <t>201802502135</t>
  </si>
  <si>
    <r>
      <rPr>
        <sz val="11"/>
        <color theme="1"/>
        <rFont val="楷体"/>
        <charset val="134"/>
      </rPr>
      <t>课业辅导月</t>
    </r>
    <r>
      <rPr>
        <sz val="11"/>
        <color theme="1"/>
        <rFont val="Times New Roman"/>
        <charset val="134"/>
      </rPr>
      <t xml:space="preserve"> </t>
    </r>
    <r>
      <rPr>
        <sz val="11"/>
        <color theme="1"/>
        <rFont val="楷体"/>
        <charset val="134"/>
      </rPr>
      <t>爱心义卖</t>
    </r>
    <r>
      <rPr>
        <sz val="11"/>
        <color theme="1"/>
        <rFont val="Times New Roman"/>
        <charset val="134"/>
      </rPr>
      <t xml:space="preserve">  </t>
    </r>
    <r>
      <rPr>
        <sz val="11"/>
        <color theme="1"/>
        <rFont val="楷体"/>
        <charset val="134"/>
      </rPr>
      <t>疫情防控入户排查</t>
    </r>
  </si>
  <si>
    <r>
      <rPr>
        <sz val="11"/>
        <color theme="1"/>
        <rFont val="楷体"/>
        <charset val="134"/>
      </rPr>
      <t>乔羿</t>
    </r>
  </si>
  <si>
    <r>
      <rPr>
        <sz val="11"/>
        <color theme="1"/>
        <rFont val="楷体"/>
        <charset val="134"/>
      </rPr>
      <t>二青会开幕式导演组排练志愿服务，人口普查</t>
    </r>
  </si>
  <si>
    <r>
      <rPr>
        <sz val="11"/>
        <color theme="1"/>
        <rFont val="楷体"/>
        <charset val="134"/>
      </rPr>
      <t>傅政龙</t>
    </r>
  </si>
  <si>
    <t>201902810207</t>
  </si>
  <si>
    <r>
      <rPr>
        <sz val="11"/>
        <color theme="1"/>
        <rFont val="楷体"/>
        <charset val="134"/>
      </rPr>
      <t>坤昇小区人口普查，坤昇小区社区教育大讲堂</t>
    </r>
  </si>
  <si>
    <r>
      <rPr>
        <sz val="11"/>
        <color theme="1"/>
        <rFont val="楷体"/>
        <charset val="134"/>
      </rPr>
      <t>刘璇</t>
    </r>
  </si>
  <si>
    <t>201902502123</t>
  </si>
  <si>
    <r>
      <rPr>
        <sz val="11"/>
        <color theme="1"/>
        <rFont val="Times New Roman"/>
        <charset val="134"/>
      </rPr>
      <t>2020</t>
    </r>
    <r>
      <rPr>
        <sz val="11"/>
        <color theme="1"/>
        <rFont val="楷体"/>
        <charset val="134"/>
      </rPr>
      <t>及</t>
    </r>
    <r>
      <rPr>
        <sz val="11"/>
        <color theme="1"/>
        <rFont val="Times New Roman"/>
        <charset val="134"/>
      </rPr>
      <t>2021</t>
    </r>
    <r>
      <rPr>
        <sz val="11"/>
        <color theme="1"/>
        <rFont val="楷体"/>
        <charset val="134"/>
      </rPr>
      <t>年寒假疫情防控志愿服务</t>
    </r>
  </si>
  <si>
    <r>
      <rPr>
        <sz val="11"/>
        <color theme="1"/>
        <rFont val="楷体"/>
        <charset val="134"/>
      </rPr>
      <t>潘雨荷</t>
    </r>
  </si>
  <si>
    <t>20200250101022</t>
  </si>
  <si>
    <r>
      <rPr>
        <sz val="11"/>
        <color theme="1"/>
        <rFont val="楷体"/>
        <charset val="134"/>
      </rPr>
      <t>建设南路北社区人口普查</t>
    </r>
    <r>
      <rPr>
        <sz val="11"/>
        <color theme="1"/>
        <rFont val="Times New Roman"/>
        <charset val="134"/>
      </rPr>
      <t>/</t>
    </r>
    <r>
      <rPr>
        <sz val="11"/>
        <color theme="1"/>
        <rFont val="楷体"/>
        <charset val="134"/>
      </rPr>
      <t>文源讲坛志愿服务</t>
    </r>
  </si>
  <si>
    <r>
      <rPr>
        <sz val="11"/>
        <color theme="1"/>
        <rFont val="楷体"/>
        <charset val="134"/>
      </rPr>
      <t>孙佳英</t>
    </r>
  </si>
  <si>
    <t>20200250201021</t>
  </si>
  <si>
    <r>
      <rPr>
        <sz val="11"/>
        <color theme="1"/>
        <rFont val="楷体"/>
        <charset val="134"/>
      </rPr>
      <t>富力城社区人口普查</t>
    </r>
    <r>
      <rPr>
        <sz val="11"/>
        <color theme="1"/>
        <rFont val="Times New Roman"/>
        <charset val="134"/>
      </rPr>
      <t>/</t>
    </r>
    <r>
      <rPr>
        <sz val="11"/>
        <color theme="1"/>
        <rFont val="楷体"/>
        <charset val="134"/>
      </rPr>
      <t>大东关校区防疫志愿活动</t>
    </r>
  </si>
  <si>
    <r>
      <rPr>
        <sz val="11"/>
        <color theme="1"/>
        <rFont val="楷体"/>
        <charset val="134"/>
      </rPr>
      <t>吴晋</t>
    </r>
  </si>
  <si>
    <t>20200280109037</t>
  </si>
  <si>
    <r>
      <rPr>
        <sz val="11"/>
        <color theme="1"/>
        <rFont val="楷体"/>
        <charset val="134"/>
      </rPr>
      <t>朱立宁</t>
    </r>
  </si>
  <si>
    <t>20200250303033</t>
  </si>
  <si>
    <r>
      <rPr>
        <sz val="11"/>
        <color theme="1"/>
        <rFont val="Times New Roman"/>
        <charset val="134"/>
      </rPr>
      <t>2021</t>
    </r>
    <r>
      <rPr>
        <sz val="11"/>
        <color theme="1"/>
        <rFont val="楷体"/>
        <charset val="134"/>
      </rPr>
      <t>年度长子县抗击新冠肺炎疫情志愿服务</t>
    </r>
  </si>
  <si>
    <r>
      <rPr>
        <sz val="11"/>
        <color theme="1"/>
        <rFont val="楷体"/>
        <charset val="134"/>
      </rPr>
      <t>尉思琪</t>
    </r>
  </si>
  <si>
    <t>20200280106035</t>
  </si>
  <si>
    <r>
      <rPr>
        <sz val="11"/>
        <color theme="1"/>
        <rFont val="楷体"/>
        <charset val="134"/>
      </rPr>
      <t>坤昇小区人口普查活动</t>
    </r>
    <r>
      <rPr>
        <sz val="11"/>
        <color theme="1"/>
        <rFont val="Times New Roman"/>
        <charset val="134"/>
      </rPr>
      <t>/</t>
    </r>
    <r>
      <rPr>
        <sz val="11"/>
        <color theme="1"/>
        <rFont val="楷体"/>
        <charset val="134"/>
      </rPr>
      <t>光盘行动志愿服务活动</t>
    </r>
  </si>
  <si>
    <r>
      <rPr>
        <sz val="11"/>
        <color theme="1"/>
        <rFont val="楷体"/>
        <charset val="134"/>
      </rPr>
      <t>李彦奇</t>
    </r>
  </si>
  <si>
    <t>20200280106018</t>
  </si>
  <si>
    <r>
      <rPr>
        <sz val="11"/>
        <color theme="1"/>
        <rFont val="楷体"/>
        <charset val="134"/>
      </rPr>
      <t>防艾宣传</t>
    </r>
    <r>
      <rPr>
        <sz val="11"/>
        <color theme="1"/>
        <rFont val="Times New Roman"/>
        <charset val="134"/>
      </rPr>
      <t>/</t>
    </r>
    <r>
      <rPr>
        <sz val="11"/>
        <color theme="1"/>
        <rFont val="楷体"/>
        <charset val="134"/>
      </rPr>
      <t>防艾晚会</t>
    </r>
    <r>
      <rPr>
        <sz val="11"/>
        <color theme="1"/>
        <rFont val="Times New Roman"/>
        <charset val="134"/>
      </rPr>
      <t>/</t>
    </r>
    <r>
      <rPr>
        <sz val="11"/>
        <color theme="1"/>
        <rFont val="楷体"/>
        <charset val="134"/>
      </rPr>
      <t>丽华人口普查</t>
    </r>
    <r>
      <rPr>
        <sz val="11"/>
        <color theme="1"/>
        <rFont val="Times New Roman"/>
        <charset val="134"/>
      </rPr>
      <t>/</t>
    </r>
    <r>
      <rPr>
        <sz val="11"/>
        <color theme="1"/>
        <rFont val="楷体"/>
        <charset val="134"/>
      </rPr>
      <t>美化校园</t>
    </r>
  </si>
  <si>
    <r>
      <rPr>
        <sz val="11"/>
        <color theme="1"/>
        <rFont val="楷体"/>
        <charset val="134"/>
      </rPr>
      <t>李嘉正</t>
    </r>
  </si>
  <si>
    <t>201802810418</t>
  </si>
  <si>
    <r>
      <rPr>
        <sz val="11"/>
        <color theme="1"/>
        <rFont val="楷体"/>
        <charset val="134"/>
      </rPr>
      <t>中华人民共和国第二届青年运动会太原赛区志愿活动</t>
    </r>
  </si>
  <si>
    <r>
      <rPr>
        <sz val="11"/>
        <color theme="1"/>
        <rFont val="楷体"/>
        <charset val="134"/>
      </rPr>
      <t>张焱婷</t>
    </r>
  </si>
  <si>
    <t>201802501137</t>
  </si>
  <si>
    <r>
      <rPr>
        <sz val="11"/>
        <color theme="1"/>
        <rFont val="楷体"/>
        <charset val="134"/>
      </rPr>
      <t>山西大学迎新活动</t>
    </r>
    <r>
      <rPr>
        <sz val="11"/>
        <color theme="1"/>
        <rFont val="Times New Roman"/>
        <charset val="134"/>
      </rPr>
      <t xml:space="preserve"> </t>
    </r>
    <r>
      <rPr>
        <sz val="11"/>
        <color theme="1"/>
        <rFont val="楷体"/>
        <charset val="134"/>
      </rPr>
      <t>二青会、光盘行动、校园刷树</t>
    </r>
  </si>
  <si>
    <r>
      <rPr>
        <sz val="11"/>
        <color theme="1"/>
        <rFont val="楷体"/>
        <charset val="134"/>
      </rPr>
      <t>吴柯璋</t>
    </r>
  </si>
  <si>
    <t>201902810329</t>
  </si>
  <si>
    <r>
      <rPr>
        <sz val="11"/>
        <color theme="1"/>
        <rFont val="楷体"/>
        <charset val="134"/>
      </rPr>
      <t>万荣县宝鼎社区来万人员登记，社区防疫志愿活动。</t>
    </r>
  </si>
  <si>
    <r>
      <rPr>
        <sz val="11"/>
        <color theme="1"/>
        <rFont val="楷体"/>
        <charset val="134"/>
      </rPr>
      <t>李沐宸</t>
    </r>
  </si>
  <si>
    <t>201902810115</t>
  </si>
  <si>
    <r>
      <rPr>
        <sz val="11"/>
        <color theme="1"/>
        <rFont val="楷体"/>
        <charset val="134"/>
      </rPr>
      <t>坤昇小区人口普查，全国消费扶贫志愿活动推广活动</t>
    </r>
  </si>
  <si>
    <r>
      <rPr>
        <sz val="11"/>
        <color theme="1"/>
        <rFont val="楷体"/>
        <charset val="134"/>
      </rPr>
      <t>陆永博</t>
    </r>
  </si>
  <si>
    <t>201902501122</t>
  </si>
  <si>
    <r>
      <rPr>
        <sz val="11"/>
        <color theme="1"/>
        <rFont val="楷体"/>
        <charset val="134"/>
      </rPr>
      <t>防疫抗疫</t>
    </r>
    <r>
      <rPr>
        <sz val="11"/>
        <color theme="1"/>
        <rFont val="Times New Roman"/>
        <charset val="134"/>
      </rPr>
      <t>·</t>
    </r>
    <r>
      <rPr>
        <sz val="11"/>
        <color theme="1"/>
        <rFont val="楷体"/>
        <charset val="134"/>
      </rPr>
      <t>从我做起，中医院核酸检测及乘车引导</t>
    </r>
  </si>
  <si>
    <r>
      <rPr>
        <sz val="11"/>
        <color theme="1"/>
        <rFont val="楷体"/>
        <charset val="134"/>
      </rPr>
      <t>张璟</t>
    </r>
  </si>
  <si>
    <t>20200250105034</t>
  </si>
  <si>
    <r>
      <rPr>
        <sz val="11"/>
        <color theme="1"/>
        <rFont val="楷体"/>
        <charset val="134"/>
      </rPr>
      <t>美化校园刷树活动</t>
    </r>
    <r>
      <rPr>
        <sz val="11"/>
        <color theme="1"/>
        <rFont val="Times New Roman"/>
        <charset val="134"/>
      </rPr>
      <t>/</t>
    </r>
    <r>
      <rPr>
        <sz val="11"/>
        <color theme="1"/>
        <rFont val="楷体"/>
        <charset val="134"/>
      </rPr>
      <t>建设南路北社区人口普查活动</t>
    </r>
  </si>
  <si>
    <r>
      <rPr>
        <sz val="11"/>
        <color theme="1"/>
        <rFont val="楷体"/>
        <charset val="134"/>
      </rPr>
      <t>薛博元</t>
    </r>
  </si>
  <si>
    <t>20200280101036</t>
  </si>
  <si>
    <r>
      <rPr>
        <sz val="11"/>
        <color theme="1"/>
        <rFont val="楷体"/>
        <charset val="134"/>
      </rPr>
      <t>富力城人口普查活动，大东关北社区人口普查活动</t>
    </r>
  </si>
  <si>
    <r>
      <rPr>
        <sz val="11"/>
        <color theme="1"/>
        <rFont val="楷体"/>
        <charset val="134"/>
      </rPr>
      <t>杨荣旋</t>
    </r>
  </si>
  <si>
    <t>20200280101037</t>
  </si>
  <si>
    <r>
      <rPr>
        <sz val="11"/>
        <color theme="1"/>
        <rFont val="楷体"/>
        <charset val="134"/>
      </rPr>
      <t>福利成人口普查活动，大东关北社区人口普查活动</t>
    </r>
  </si>
  <si>
    <r>
      <rPr>
        <sz val="11"/>
        <color theme="1"/>
        <rFont val="楷体"/>
        <charset val="134"/>
      </rPr>
      <t>张宇</t>
    </r>
  </si>
  <si>
    <t>20200280101047</t>
  </si>
  <si>
    <r>
      <rPr>
        <sz val="11"/>
        <color theme="1"/>
        <rFont val="楷体"/>
        <charset val="134"/>
      </rPr>
      <t>李有鹏</t>
    </r>
  </si>
  <si>
    <t>20200280105023</t>
  </si>
  <si>
    <r>
      <rPr>
        <sz val="11"/>
        <color theme="1"/>
        <rFont val="楷体"/>
        <charset val="134"/>
      </rPr>
      <t>丽华社区人口普查</t>
    </r>
    <r>
      <rPr>
        <sz val="11"/>
        <color theme="1"/>
        <rFont val="Times New Roman"/>
        <charset val="134"/>
      </rPr>
      <t>/</t>
    </r>
    <r>
      <rPr>
        <sz val="11"/>
        <color theme="1"/>
        <rFont val="楷体"/>
        <charset val="134"/>
      </rPr>
      <t>传承文明服务社会</t>
    </r>
    <r>
      <rPr>
        <sz val="11"/>
        <color theme="1"/>
        <rFont val="Times New Roman"/>
        <charset val="134"/>
      </rPr>
      <t>-</t>
    </r>
    <r>
      <rPr>
        <sz val="11"/>
        <color theme="1"/>
        <rFont val="楷体"/>
        <charset val="134"/>
      </rPr>
      <t>文源讲坛</t>
    </r>
  </si>
  <si>
    <r>
      <rPr>
        <sz val="11"/>
        <color theme="1"/>
        <rFont val="楷体"/>
        <charset val="134"/>
      </rPr>
      <t>宋红伟</t>
    </r>
  </si>
  <si>
    <t>201902810221</t>
  </si>
  <si>
    <r>
      <rPr>
        <sz val="11"/>
        <color theme="1"/>
        <rFont val="楷体"/>
        <charset val="134"/>
      </rPr>
      <t>坤昇小区人口普查活动</t>
    </r>
    <r>
      <rPr>
        <sz val="11"/>
        <color theme="1"/>
        <rFont val="Times New Roman"/>
        <charset val="134"/>
      </rPr>
      <t>,</t>
    </r>
    <r>
      <rPr>
        <sz val="11"/>
        <color theme="1"/>
        <rFont val="楷体"/>
        <charset val="134"/>
      </rPr>
      <t>富力城社区人口普查活动</t>
    </r>
  </si>
  <si>
    <r>
      <rPr>
        <sz val="11"/>
        <color theme="1"/>
        <rFont val="楷体"/>
        <charset val="134"/>
      </rPr>
      <t>刘体亮</t>
    </r>
  </si>
  <si>
    <t>201802501116</t>
  </si>
  <si>
    <r>
      <rPr>
        <sz val="11"/>
        <color theme="1"/>
        <rFont val="楷体"/>
        <charset val="134"/>
      </rPr>
      <t>第二届全国青年运动会志愿活动</t>
    </r>
    <r>
      <rPr>
        <sz val="11"/>
        <color theme="1"/>
        <rFont val="Times New Roman"/>
        <charset val="134"/>
      </rPr>
      <t xml:space="preserve"> </t>
    </r>
    <r>
      <rPr>
        <sz val="11"/>
        <color theme="1"/>
        <rFont val="楷体"/>
        <charset val="134"/>
      </rPr>
      <t>美化校园，你我同行</t>
    </r>
  </si>
  <si>
    <r>
      <rPr>
        <sz val="11"/>
        <color theme="1"/>
        <rFont val="楷体"/>
        <charset val="134"/>
      </rPr>
      <t>张雅琛</t>
    </r>
  </si>
  <si>
    <t>201902810538</t>
  </si>
  <si>
    <r>
      <rPr>
        <sz val="11"/>
        <color theme="1"/>
        <rFont val="Times New Roman"/>
        <charset val="134"/>
      </rPr>
      <t>2021</t>
    </r>
    <r>
      <rPr>
        <sz val="11"/>
        <color theme="1"/>
        <rFont val="楷体"/>
        <charset val="134"/>
      </rPr>
      <t>寒假疫情防控志愿</t>
    </r>
    <r>
      <rPr>
        <sz val="11"/>
        <color theme="1"/>
        <rFont val="Times New Roman"/>
        <charset val="134"/>
      </rPr>
      <t xml:space="preserve">   </t>
    </r>
    <r>
      <rPr>
        <sz val="11"/>
        <color theme="1"/>
        <rFont val="楷体"/>
        <charset val="134"/>
      </rPr>
      <t>光盘行动志愿活动</t>
    </r>
  </si>
  <si>
    <r>
      <rPr>
        <sz val="11"/>
        <color theme="1"/>
        <rFont val="楷体"/>
        <charset val="134"/>
      </rPr>
      <t>巩美辰</t>
    </r>
  </si>
  <si>
    <t>201902810506</t>
  </si>
  <si>
    <r>
      <rPr>
        <sz val="11"/>
        <color theme="1"/>
        <rFont val="楷体"/>
        <charset val="134"/>
      </rPr>
      <t>校园防疫志愿活动，富力城人口普查，寒假防疫志愿活动</t>
    </r>
  </si>
  <si>
    <r>
      <rPr>
        <sz val="11"/>
        <color theme="1"/>
        <rFont val="楷体"/>
        <charset val="134"/>
      </rPr>
      <t>王晓琪</t>
    </r>
  </si>
  <si>
    <t>201902810326</t>
  </si>
  <si>
    <r>
      <rPr>
        <sz val="11"/>
        <color theme="1"/>
        <rFont val="楷体"/>
        <charset val="134"/>
      </rPr>
      <t>坤昇小区人口普查</t>
    </r>
    <r>
      <rPr>
        <sz val="11"/>
        <color theme="1"/>
        <rFont val="Times New Roman"/>
        <charset val="134"/>
      </rPr>
      <t xml:space="preserve">  </t>
    </r>
    <r>
      <rPr>
        <sz val="11"/>
        <color theme="1"/>
        <rFont val="楷体"/>
        <charset val="134"/>
      </rPr>
      <t>山西大学职业生涯规划志愿活动</t>
    </r>
  </si>
  <si>
    <r>
      <rPr>
        <sz val="11"/>
        <color theme="1"/>
        <rFont val="楷体"/>
        <charset val="134"/>
      </rPr>
      <t>常旭艳</t>
    </r>
  </si>
  <si>
    <t>201902502202</t>
  </si>
  <si>
    <r>
      <rPr>
        <sz val="11"/>
        <color theme="1"/>
        <rFont val="楷体"/>
        <charset val="134"/>
      </rPr>
      <t>省图志愿活动，坤昇小区人口普查，防疫志愿活动活动</t>
    </r>
  </si>
  <si>
    <r>
      <rPr>
        <sz val="11"/>
        <color theme="1"/>
        <rFont val="楷体"/>
        <charset val="134"/>
      </rPr>
      <t>赵强</t>
    </r>
  </si>
  <si>
    <t>20200280101050</t>
  </si>
  <si>
    <r>
      <rPr>
        <sz val="11"/>
        <color theme="1"/>
        <rFont val="楷体"/>
        <charset val="134"/>
      </rPr>
      <t>灵石县西城大学生青年突击队疫情防控志愿服务项目</t>
    </r>
  </si>
  <si>
    <r>
      <rPr>
        <sz val="11"/>
        <color theme="1"/>
        <rFont val="楷体"/>
        <charset val="134"/>
      </rPr>
      <t>梁旋旋</t>
    </r>
  </si>
  <si>
    <r>
      <rPr>
        <sz val="11"/>
        <color theme="1"/>
        <rFont val="楷体"/>
        <charset val="134"/>
      </rPr>
      <t>二青会开幕式导演组排练志愿服务，二青会志愿活动培训</t>
    </r>
  </si>
  <si>
    <r>
      <rPr>
        <sz val="11"/>
        <color theme="1"/>
        <rFont val="楷体"/>
        <charset val="134"/>
      </rPr>
      <t>李勇勇</t>
    </r>
  </si>
  <si>
    <r>
      <rPr>
        <sz val="11"/>
        <color theme="1"/>
        <rFont val="楷体"/>
        <charset val="134"/>
      </rPr>
      <t>满爱回家志愿服务，洪洞县周围消杀，洪洞县疫情防控</t>
    </r>
  </si>
  <si>
    <r>
      <rPr>
        <sz val="11"/>
        <color theme="1"/>
        <rFont val="楷体"/>
        <charset val="134"/>
      </rPr>
      <t>付慧娟</t>
    </r>
  </si>
  <si>
    <t>201902810606</t>
  </si>
  <si>
    <r>
      <rPr>
        <sz val="11"/>
        <color theme="1"/>
        <rFont val="楷体"/>
        <charset val="134"/>
      </rPr>
      <t>富力城志愿活动活动，山西大学防疫志愿活动，寒假志愿活动</t>
    </r>
  </si>
  <si>
    <r>
      <rPr>
        <sz val="11"/>
        <color theme="1"/>
        <rFont val="楷体"/>
        <charset val="134"/>
      </rPr>
      <t>符志东</t>
    </r>
  </si>
  <si>
    <t>201902810706</t>
  </si>
  <si>
    <r>
      <rPr>
        <sz val="11"/>
        <color theme="1"/>
        <rFont val="楷体"/>
        <charset val="134"/>
      </rPr>
      <t>山西大学大东关校区校园防疫志愿活动</t>
    </r>
    <r>
      <rPr>
        <sz val="11"/>
        <color theme="1"/>
        <rFont val="Times New Roman"/>
        <charset val="134"/>
      </rPr>
      <t xml:space="preserve">  </t>
    </r>
    <r>
      <rPr>
        <sz val="11"/>
        <color theme="1"/>
        <rFont val="楷体"/>
        <charset val="134"/>
      </rPr>
      <t>省图志愿活动</t>
    </r>
  </si>
  <si>
    <r>
      <rPr>
        <sz val="11"/>
        <color theme="1"/>
        <rFont val="楷体"/>
        <charset val="134"/>
      </rPr>
      <t>张纪栋</t>
    </r>
  </si>
  <si>
    <t>201902501233</t>
  </si>
  <si>
    <r>
      <rPr>
        <sz val="11"/>
        <color theme="1"/>
        <rFont val="楷体"/>
        <charset val="134"/>
      </rPr>
      <t>省图志愿活动活动，山西大学大东关校区校园防疫志愿活动</t>
    </r>
  </si>
  <si>
    <r>
      <rPr>
        <sz val="11"/>
        <color theme="1"/>
        <rFont val="楷体"/>
        <charset val="134"/>
      </rPr>
      <t>王舒蕾</t>
    </r>
  </si>
  <si>
    <t>201902810926</t>
  </si>
  <si>
    <r>
      <rPr>
        <sz val="11"/>
        <color theme="1"/>
        <rFont val="楷体"/>
        <charset val="134"/>
      </rPr>
      <t>坤昇小区人口普查，富力城人口普查，疫情防控志愿活动</t>
    </r>
  </si>
  <si>
    <r>
      <rPr>
        <sz val="11"/>
        <color theme="1"/>
        <rFont val="楷体"/>
        <charset val="134"/>
      </rPr>
      <t>张婧睿</t>
    </r>
  </si>
  <si>
    <t>20200250201037</t>
  </si>
  <si>
    <r>
      <rPr>
        <sz val="11"/>
        <color theme="1"/>
        <rFont val="楷体"/>
        <charset val="134"/>
      </rPr>
      <t>丽华社区人口普查活动</t>
    </r>
    <r>
      <rPr>
        <sz val="11"/>
        <color theme="1"/>
        <rFont val="Times New Roman"/>
        <charset val="134"/>
      </rPr>
      <t xml:space="preserve"> 2021</t>
    </r>
    <r>
      <rPr>
        <sz val="11"/>
        <color theme="1"/>
        <rFont val="楷体"/>
        <charset val="134"/>
      </rPr>
      <t>社区防疫志愿活动活动</t>
    </r>
  </si>
  <si>
    <r>
      <rPr>
        <sz val="11"/>
        <color theme="1"/>
        <rFont val="楷体"/>
        <charset val="134"/>
      </rPr>
      <t>裴利超</t>
    </r>
  </si>
  <si>
    <t>20200250203021</t>
  </si>
  <si>
    <r>
      <rPr>
        <sz val="11"/>
        <color theme="1"/>
        <rFont val="楷体"/>
        <charset val="134"/>
      </rPr>
      <t>光盘行动行动志愿活动</t>
    </r>
    <r>
      <rPr>
        <sz val="11"/>
        <color theme="1"/>
        <rFont val="Times New Roman"/>
        <charset val="134"/>
      </rPr>
      <t xml:space="preserve"> </t>
    </r>
    <r>
      <rPr>
        <sz val="11"/>
        <color theme="1"/>
        <rFont val="楷体"/>
        <charset val="134"/>
      </rPr>
      <t>和顺县医院疫情防控志愿活动</t>
    </r>
  </si>
  <si>
    <r>
      <rPr>
        <sz val="11"/>
        <color theme="1"/>
        <rFont val="楷体"/>
        <charset val="134"/>
      </rPr>
      <t>袁森</t>
    </r>
  </si>
  <si>
    <t>20200280101040</t>
  </si>
  <si>
    <r>
      <rPr>
        <sz val="11"/>
        <color theme="1"/>
        <rFont val="楷体"/>
        <charset val="134"/>
      </rPr>
      <t>富力城社区人口普查志愿活动</t>
    </r>
    <r>
      <rPr>
        <sz val="11"/>
        <color theme="1"/>
        <rFont val="Times New Roman"/>
        <charset val="134"/>
      </rPr>
      <t xml:space="preserve"> </t>
    </r>
    <r>
      <rPr>
        <sz val="11"/>
        <color theme="1"/>
        <rFont val="楷体"/>
        <charset val="134"/>
      </rPr>
      <t>昆昇小区人口普查活动</t>
    </r>
  </si>
  <si>
    <r>
      <rPr>
        <sz val="11"/>
        <color theme="1"/>
        <rFont val="楷体"/>
        <charset val="134"/>
      </rPr>
      <t>张怡然</t>
    </r>
  </si>
  <si>
    <t>20200280104047</t>
  </si>
  <si>
    <r>
      <rPr>
        <sz val="11"/>
        <color theme="1"/>
        <rFont val="楷体"/>
        <charset val="134"/>
      </rPr>
      <t>富力城社区人口普查志愿活动</t>
    </r>
    <r>
      <rPr>
        <sz val="11"/>
        <color theme="1"/>
        <rFont val="Times New Roman"/>
        <charset val="134"/>
      </rPr>
      <t>/</t>
    </r>
    <r>
      <rPr>
        <sz val="11"/>
        <color theme="1"/>
        <rFont val="楷体"/>
        <charset val="134"/>
      </rPr>
      <t>坤昇小区人口普查活动</t>
    </r>
  </si>
  <si>
    <r>
      <rPr>
        <sz val="11"/>
        <color theme="1"/>
        <rFont val="楷体"/>
        <charset val="134"/>
      </rPr>
      <t>陈嘉祺</t>
    </r>
  </si>
  <si>
    <t>20200280105003</t>
  </si>
  <si>
    <r>
      <rPr>
        <sz val="11"/>
        <color theme="1"/>
        <rFont val="楷体"/>
        <charset val="134"/>
      </rPr>
      <t>张长青</t>
    </r>
  </si>
  <si>
    <t>20200280106040</t>
  </si>
  <si>
    <r>
      <rPr>
        <sz val="11"/>
        <color theme="1"/>
        <rFont val="楷体"/>
        <charset val="134"/>
      </rPr>
      <t>建北社区第七次人口普查</t>
    </r>
    <r>
      <rPr>
        <sz val="11"/>
        <color theme="1"/>
        <rFont val="Times New Roman"/>
        <charset val="134"/>
      </rPr>
      <t>/</t>
    </r>
    <r>
      <rPr>
        <sz val="11"/>
        <color theme="1"/>
        <rFont val="楷体"/>
        <charset val="134"/>
      </rPr>
      <t>富力城人口普查</t>
    </r>
    <r>
      <rPr>
        <sz val="11"/>
        <color theme="1"/>
        <rFont val="Times New Roman"/>
        <charset val="134"/>
      </rPr>
      <t>/</t>
    </r>
    <r>
      <rPr>
        <sz val="11"/>
        <color theme="1"/>
        <rFont val="楷体"/>
        <charset val="134"/>
      </rPr>
      <t>美化校园</t>
    </r>
  </si>
  <si>
    <r>
      <rPr>
        <sz val="11"/>
        <color theme="1"/>
        <rFont val="楷体"/>
        <charset val="134"/>
      </rPr>
      <t>宋柳雨</t>
    </r>
  </si>
  <si>
    <t>201902502127</t>
  </si>
  <si>
    <r>
      <rPr>
        <sz val="11"/>
        <color theme="1"/>
        <rFont val="楷体"/>
        <charset val="134"/>
      </rPr>
      <t>坤昇小区人口普查，山西大学大东关校区校园防疫志愿活动</t>
    </r>
  </si>
  <si>
    <r>
      <rPr>
        <sz val="11"/>
        <color theme="1"/>
        <rFont val="楷体"/>
        <charset val="134"/>
      </rPr>
      <t>高增玉</t>
    </r>
  </si>
  <si>
    <t>201902810708</t>
  </si>
  <si>
    <r>
      <rPr>
        <sz val="11"/>
        <color theme="1"/>
        <rFont val="楷体"/>
        <charset val="134"/>
      </rPr>
      <t>山西省图书馆文化志愿活动，富力城社区人口普查志愿活动</t>
    </r>
  </si>
  <si>
    <r>
      <rPr>
        <sz val="11"/>
        <color theme="1"/>
        <rFont val="楷体"/>
        <charset val="134"/>
      </rPr>
      <t>田雅青</t>
    </r>
  </si>
  <si>
    <t>201902810923</t>
  </si>
  <si>
    <r>
      <rPr>
        <sz val="11"/>
        <color theme="1"/>
        <rFont val="楷体"/>
        <charset val="134"/>
      </rPr>
      <t>富力城人口普查，山西省图书馆志愿活动，疫情防控志愿活动</t>
    </r>
  </si>
  <si>
    <r>
      <rPr>
        <sz val="11"/>
        <color theme="1"/>
        <rFont val="楷体"/>
        <charset val="134"/>
      </rPr>
      <t>栾鸿丽</t>
    </r>
  </si>
  <si>
    <t>20200250202021</t>
  </si>
  <si>
    <r>
      <rPr>
        <sz val="11"/>
        <color theme="1"/>
        <rFont val="楷体"/>
        <charset val="134"/>
      </rPr>
      <t>山西大学大东关校区校园防疫志愿活动</t>
    </r>
    <r>
      <rPr>
        <sz val="11"/>
        <color theme="1"/>
        <rFont val="Times New Roman"/>
        <charset val="134"/>
      </rPr>
      <t>/</t>
    </r>
    <r>
      <rPr>
        <sz val="11"/>
        <color theme="1"/>
        <rFont val="楷体"/>
        <charset val="134"/>
      </rPr>
      <t>美化校园刷树活动</t>
    </r>
  </si>
  <si>
    <r>
      <rPr>
        <sz val="11"/>
        <color theme="1"/>
        <rFont val="楷体"/>
        <charset val="134"/>
      </rPr>
      <t>武尧天</t>
    </r>
  </si>
  <si>
    <t>20200250203031</t>
  </si>
  <si>
    <r>
      <rPr>
        <sz val="11"/>
        <color theme="1"/>
        <rFont val="楷体"/>
        <charset val="134"/>
      </rPr>
      <t>富力城人口普查</t>
    </r>
    <r>
      <rPr>
        <sz val="11"/>
        <color theme="1"/>
        <rFont val="Times New Roman"/>
        <charset val="134"/>
      </rPr>
      <t>/</t>
    </r>
    <r>
      <rPr>
        <sz val="11"/>
        <color theme="1"/>
        <rFont val="楷体"/>
        <charset val="134"/>
      </rPr>
      <t>坤昇小区人口普查</t>
    </r>
    <r>
      <rPr>
        <sz val="11"/>
        <color theme="1"/>
        <rFont val="Times New Roman"/>
        <charset val="134"/>
      </rPr>
      <t>/</t>
    </r>
    <r>
      <rPr>
        <sz val="11"/>
        <color theme="1"/>
        <rFont val="楷体"/>
        <charset val="134"/>
      </rPr>
      <t>丽华社区人口普查</t>
    </r>
  </si>
  <si>
    <r>
      <rPr>
        <sz val="11"/>
        <color theme="1"/>
        <rFont val="楷体"/>
        <charset val="134"/>
      </rPr>
      <t>王凯</t>
    </r>
  </si>
  <si>
    <t>201802501429</t>
  </si>
  <si>
    <r>
      <rPr>
        <sz val="11"/>
        <color theme="1"/>
        <rFont val="楷体"/>
        <charset val="134"/>
      </rPr>
      <t xml:space="preserve">二青会开幕式导演组排练志愿服务
</t>
    </r>
    <r>
      <rPr>
        <sz val="11"/>
        <color theme="1"/>
        <rFont val="Times New Roman"/>
        <charset val="134"/>
      </rPr>
      <t>“</t>
    </r>
    <r>
      <rPr>
        <sz val="11"/>
        <color theme="1"/>
        <rFont val="楷体"/>
        <charset val="134"/>
      </rPr>
      <t>二青会</t>
    </r>
    <r>
      <rPr>
        <sz val="11"/>
        <color theme="1"/>
        <rFont val="Times New Roman"/>
        <charset val="134"/>
      </rPr>
      <t>”</t>
    </r>
    <r>
      <rPr>
        <sz val="11"/>
        <color theme="1"/>
        <rFont val="楷体"/>
        <charset val="134"/>
      </rPr>
      <t>志愿活动培训</t>
    </r>
  </si>
  <si>
    <r>
      <rPr>
        <sz val="11"/>
        <color theme="1"/>
        <rFont val="楷体"/>
        <charset val="134"/>
      </rPr>
      <t>吕钟伟</t>
    </r>
  </si>
  <si>
    <t>201802501419</t>
  </si>
  <si>
    <r>
      <rPr>
        <sz val="11"/>
        <color theme="1"/>
        <rFont val="楷体"/>
        <charset val="134"/>
      </rPr>
      <t>秦婷</t>
    </r>
  </si>
  <si>
    <t>201802811220</t>
  </si>
  <si>
    <r>
      <rPr>
        <sz val="11"/>
        <color theme="1"/>
        <rFont val="楷体"/>
        <charset val="134"/>
      </rPr>
      <t>富力城社区人口普查志愿活动</t>
    </r>
    <r>
      <rPr>
        <sz val="11"/>
        <color theme="1"/>
        <rFont val="Times New Roman"/>
        <charset val="134"/>
      </rPr>
      <t xml:space="preserve"> </t>
    </r>
    <r>
      <rPr>
        <sz val="11"/>
        <color theme="1"/>
        <rFont val="楷体"/>
        <charset val="134"/>
      </rPr>
      <t>丽华社区人口普查志愿活动</t>
    </r>
  </si>
  <si>
    <r>
      <rPr>
        <sz val="11"/>
        <color theme="1"/>
        <rFont val="楷体"/>
        <charset val="134"/>
      </rPr>
      <t>贾荣</t>
    </r>
  </si>
  <si>
    <t>201802501312</t>
  </si>
  <si>
    <r>
      <rPr>
        <sz val="11"/>
        <color theme="1"/>
        <rFont val="楷体"/>
        <charset val="134"/>
      </rPr>
      <t>青运村志愿活动服务项目（包含演练和开村后）志愿服务活动</t>
    </r>
  </si>
  <si>
    <r>
      <rPr>
        <sz val="11"/>
        <color theme="1"/>
        <rFont val="楷体"/>
        <charset val="134"/>
      </rPr>
      <t>吴瑾昊</t>
    </r>
  </si>
  <si>
    <t>201802501329</t>
  </si>
  <si>
    <r>
      <rPr>
        <sz val="11"/>
        <color theme="1"/>
        <rFont val="楷体"/>
        <charset val="134"/>
      </rPr>
      <t>温子圆</t>
    </r>
  </si>
  <si>
    <t>201802501328</t>
  </si>
  <si>
    <r>
      <rPr>
        <sz val="11"/>
        <color theme="1"/>
        <rFont val="楷体"/>
        <charset val="134"/>
      </rPr>
      <t>孙翊强</t>
    </r>
  </si>
  <si>
    <t>201902810121</t>
  </si>
  <si>
    <r>
      <rPr>
        <sz val="11"/>
        <color theme="1"/>
        <rFont val="楷体"/>
        <charset val="134"/>
      </rPr>
      <t>山西大学大东关校区校园防疫志愿活动，红色记忆馆志愿服务</t>
    </r>
  </si>
  <si>
    <r>
      <rPr>
        <sz val="11"/>
        <color theme="1"/>
        <rFont val="楷体"/>
        <charset val="134"/>
      </rPr>
      <t>赵文蛟</t>
    </r>
  </si>
  <si>
    <t>201902502138</t>
  </si>
  <si>
    <r>
      <rPr>
        <sz val="11"/>
        <color theme="1"/>
        <rFont val="楷体"/>
        <charset val="134"/>
      </rPr>
      <t>富力城人口普查，</t>
    </r>
    <r>
      <rPr>
        <sz val="11"/>
        <color theme="1"/>
        <rFont val="Times New Roman"/>
        <charset val="134"/>
      </rPr>
      <t>2021</t>
    </r>
    <r>
      <rPr>
        <sz val="11"/>
        <color theme="1"/>
        <rFont val="楷体"/>
        <charset val="134"/>
      </rPr>
      <t>山西青年青春兴晋寒假社会活动</t>
    </r>
  </si>
  <si>
    <r>
      <rPr>
        <sz val="11"/>
        <color theme="1"/>
        <rFont val="楷体"/>
        <charset val="134"/>
      </rPr>
      <t>巩雅丽</t>
    </r>
  </si>
  <si>
    <t>201902501312</t>
  </si>
  <si>
    <r>
      <rPr>
        <sz val="11"/>
        <color theme="1"/>
        <rFont val="楷体"/>
        <charset val="134"/>
      </rPr>
      <t>省图志愿活动</t>
    </r>
    <r>
      <rPr>
        <sz val="11"/>
        <color theme="1"/>
        <rFont val="Times New Roman"/>
        <charset val="134"/>
      </rPr>
      <t xml:space="preserve"> </t>
    </r>
    <r>
      <rPr>
        <sz val="11"/>
        <color theme="1"/>
        <rFont val="楷体"/>
        <charset val="134"/>
      </rPr>
      <t>校园防疫志愿活动</t>
    </r>
    <r>
      <rPr>
        <sz val="11"/>
        <color theme="1"/>
        <rFont val="Times New Roman"/>
        <charset val="134"/>
      </rPr>
      <t xml:space="preserve"> </t>
    </r>
    <r>
      <rPr>
        <sz val="11"/>
        <color theme="1"/>
        <rFont val="楷体"/>
        <charset val="134"/>
      </rPr>
      <t>校园职业生涯规划志愿活动</t>
    </r>
  </si>
  <si>
    <r>
      <rPr>
        <sz val="11"/>
        <color theme="1"/>
        <rFont val="楷体"/>
        <charset val="134"/>
      </rPr>
      <t>杨磊</t>
    </r>
  </si>
  <si>
    <t>20200250202036</t>
  </si>
  <si>
    <r>
      <rPr>
        <sz val="11"/>
        <color theme="1"/>
        <rFont val="楷体"/>
        <charset val="134"/>
      </rPr>
      <t>山西大学大东关校区校园防疫活动</t>
    </r>
    <r>
      <rPr>
        <sz val="11"/>
        <color theme="1"/>
        <rFont val="Times New Roman"/>
        <charset val="134"/>
      </rPr>
      <t>/</t>
    </r>
    <r>
      <rPr>
        <sz val="11"/>
        <color theme="1"/>
        <rFont val="楷体"/>
        <charset val="134"/>
      </rPr>
      <t>坤昇小区人口普查活动</t>
    </r>
  </si>
  <si>
    <r>
      <rPr>
        <sz val="11"/>
        <color theme="1"/>
        <rFont val="楷体"/>
        <charset val="134"/>
      </rPr>
      <t>李纯柏</t>
    </r>
  </si>
  <si>
    <t>20200250303012</t>
  </si>
  <si>
    <r>
      <rPr>
        <sz val="11"/>
        <color theme="1"/>
        <rFont val="楷体"/>
        <charset val="134"/>
      </rPr>
      <t>富力城社区人口普查志愿活动</t>
    </r>
    <r>
      <rPr>
        <sz val="11"/>
        <color theme="1"/>
        <rFont val="Times New Roman"/>
        <charset val="134"/>
      </rPr>
      <t>/</t>
    </r>
    <r>
      <rPr>
        <sz val="11"/>
        <color theme="1"/>
        <rFont val="楷体"/>
        <charset val="134"/>
      </rPr>
      <t>丽华社区人口普查志愿活动</t>
    </r>
  </si>
  <si>
    <r>
      <rPr>
        <sz val="11"/>
        <color theme="1"/>
        <rFont val="楷体"/>
        <charset val="134"/>
      </rPr>
      <t>孟怡芳</t>
    </r>
  </si>
  <si>
    <t>201802501118</t>
  </si>
  <si>
    <r>
      <rPr>
        <sz val="11"/>
        <color theme="1"/>
        <rFont val="楷体"/>
        <charset val="134"/>
      </rPr>
      <t>美化校园刷树活动，建设南路北社区第七次人口普查志愿服务</t>
    </r>
  </si>
  <si>
    <r>
      <rPr>
        <sz val="11"/>
        <color theme="1"/>
        <rFont val="楷体"/>
        <charset val="134"/>
      </rPr>
      <t>王菲</t>
    </r>
  </si>
  <si>
    <t>201902810725</t>
  </si>
  <si>
    <r>
      <rPr>
        <sz val="11"/>
        <color theme="1"/>
        <rFont val="楷体"/>
        <charset val="134"/>
      </rPr>
      <t>省图志愿活动、光盘行动志愿活动、昔阳县疫情防控志愿服务</t>
    </r>
  </si>
  <si>
    <r>
      <rPr>
        <sz val="11"/>
        <color theme="1"/>
        <rFont val="楷体"/>
        <charset val="134"/>
      </rPr>
      <t>李丹阳</t>
    </r>
  </si>
  <si>
    <t>201902810812</t>
  </si>
  <si>
    <r>
      <rPr>
        <sz val="11"/>
        <color theme="1"/>
        <rFont val="楷体"/>
        <charset val="134"/>
      </rPr>
      <t>榆社县箕城镇北王村村民委员会防疫活动</t>
    </r>
    <r>
      <rPr>
        <sz val="11"/>
        <color theme="1"/>
        <rFont val="Times New Roman"/>
        <charset val="134"/>
      </rPr>
      <t xml:space="preserve"> </t>
    </r>
    <r>
      <rPr>
        <sz val="11"/>
        <color theme="1"/>
        <rFont val="楷体"/>
        <charset val="134"/>
      </rPr>
      <t>富力城人口普查表</t>
    </r>
  </si>
  <si>
    <r>
      <rPr>
        <sz val="11"/>
        <color theme="1"/>
        <rFont val="楷体"/>
        <charset val="134"/>
      </rPr>
      <t>姜丹</t>
    </r>
  </si>
  <si>
    <t>20200280102011</t>
  </si>
  <si>
    <r>
      <rPr>
        <sz val="11"/>
        <color theme="1"/>
        <rFont val="楷体"/>
        <charset val="134"/>
      </rPr>
      <t>丽华社区人口普查志愿活动</t>
    </r>
    <r>
      <rPr>
        <sz val="11"/>
        <color theme="1"/>
        <rFont val="Times New Roman"/>
        <charset val="134"/>
      </rPr>
      <t>\</t>
    </r>
    <r>
      <rPr>
        <sz val="11"/>
        <color theme="1"/>
        <rFont val="楷体"/>
        <charset val="134"/>
      </rPr>
      <t>山西大学大东关校园防疫志愿活动</t>
    </r>
  </si>
  <si>
    <r>
      <rPr>
        <sz val="11"/>
        <color theme="1"/>
        <rFont val="楷体"/>
        <charset val="134"/>
      </rPr>
      <t>张佳乐</t>
    </r>
  </si>
  <si>
    <t>20200280104044</t>
  </si>
  <si>
    <r>
      <rPr>
        <sz val="11"/>
        <color theme="1"/>
        <rFont val="Times New Roman"/>
        <charset val="134"/>
      </rPr>
      <t> </t>
    </r>
    <r>
      <rPr>
        <sz val="11"/>
        <color theme="1"/>
        <rFont val="楷体"/>
        <charset val="134"/>
      </rPr>
      <t>富力城人口普查志愿活动、大东关北社区人口普查志愿活动</t>
    </r>
  </si>
  <si>
    <r>
      <rPr>
        <sz val="11"/>
        <color theme="1"/>
        <rFont val="楷体"/>
        <charset val="134"/>
      </rPr>
      <t>余佳歆</t>
    </r>
  </si>
  <si>
    <t>201802501134</t>
  </si>
  <si>
    <r>
      <rPr>
        <sz val="11"/>
        <color theme="1"/>
        <rFont val="楷体"/>
        <charset val="134"/>
      </rPr>
      <t>龙城义工</t>
    </r>
    <r>
      <rPr>
        <sz val="11"/>
        <color theme="1"/>
        <rFont val="Times New Roman"/>
        <charset val="134"/>
      </rPr>
      <t>"</t>
    </r>
    <r>
      <rPr>
        <sz val="11"/>
        <color theme="1"/>
        <rFont val="楷体"/>
        <charset val="134"/>
      </rPr>
      <t>公益图书室</t>
    </r>
    <r>
      <rPr>
        <sz val="11"/>
        <color theme="1"/>
        <rFont val="Times New Roman"/>
        <charset val="134"/>
      </rPr>
      <t>"</t>
    </r>
    <r>
      <rPr>
        <sz val="11"/>
        <color theme="1"/>
        <rFont val="楷体"/>
        <charset val="134"/>
      </rPr>
      <t>（五期）志愿服务</t>
    </r>
    <r>
      <rPr>
        <sz val="11"/>
        <color theme="1"/>
        <rFont val="Times New Roman"/>
        <charset val="134"/>
      </rPr>
      <t xml:space="preserve">  </t>
    </r>
    <r>
      <rPr>
        <sz val="11"/>
        <color theme="1"/>
        <rFont val="楷体"/>
        <charset val="134"/>
      </rPr>
      <t>塑战塑绝</t>
    </r>
    <r>
      <rPr>
        <sz val="11"/>
        <color theme="1"/>
        <rFont val="Times New Roman"/>
        <charset val="134"/>
      </rPr>
      <t xml:space="preserve"> </t>
    </r>
    <r>
      <rPr>
        <sz val="11"/>
        <color theme="1"/>
        <rFont val="楷体"/>
        <charset val="134"/>
      </rPr>
      <t>关艾</t>
    </r>
  </si>
  <si>
    <r>
      <rPr>
        <sz val="11"/>
        <color theme="1"/>
        <rFont val="楷体"/>
        <charset val="134"/>
      </rPr>
      <t>夏海亮</t>
    </r>
  </si>
  <si>
    <t>201902501337</t>
  </si>
  <si>
    <r>
      <rPr>
        <sz val="11"/>
        <color theme="1"/>
        <rFont val="楷体"/>
        <charset val="134"/>
      </rPr>
      <t>省图志愿活动</t>
    </r>
    <r>
      <rPr>
        <sz val="11"/>
        <color theme="1"/>
        <rFont val="Times New Roman"/>
        <charset val="134"/>
      </rPr>
      <t xml:space="preserve"> </t>
    </r>
    <r>
      <rPr>
        <sz val="11"/>
        <color theme="1"/>
        <rFont val="楷体"/>
        <charset val="134"/>
      </rPr>
      <t>富力城人口普查</t>
    </r>
    <r>
      <rPr>
        <sz val="11"/>
        <color theme="1"/>
        <rFont val="Times New Roman"/>
        <charset val="134"/>
      </rPr>
      <t xml:space="preserve"> </t>
    </r>
    <r>
      <rPr>
        <sz val="11"/>
        <color theme="1"/>
        <rFont val="楷体"/>
        <charset val="134"/>
      </rPr>
      <t>山西大学职业生涯规划志愿活动</t>
    </r>
  </si>
  <si>
    <r>
      <rPr>
        <sz val="11"/>
        <color theme="1"/>
        <rFont val="楷体"/>
        <charset val="134"/>
      </rPr>
      <t>叶改婷</t>
    </r>
  </si>
  <si>
    <t>201902810333</t>
  </si>
  <si>
    <r>
      <rPr>
        <sz val="11"/>
        <color theme="1"/>
        <rFont val="楷体"/>
        <charset val="134"/>
      </rPr>
      <t>富力城人口普查，山西省图书馆文化志愿活动，坤昇小区人口普查</t>
    </r>
  </si>
  <si>
    <r>
      <rPr>
        <sz val="11"/>
        <color theme="1"/>
        <rFont val="楷体"/>
        <charset val="134"/>
      </rPr>
      <t>王润泽</t>
    </r>
  </si>
  <si>
    <t>201902501222</t>
  </si>
  <si>
    <r>
      <rPr>
        <sz val="11"/>
        <color theme="1"/>
        <rFont val="楷体"/>
        <charset val="134"/>
      </rPr>
      <t>王源</t>
    </r>
  </si>
  <si>
    <t>20200250201025</t>
  </si>
  <si>
    <r>
      <rPr>
        <sz val="11"/>
        <color theme="1"/>
        <rFont val="楷体"/>
        <charset val="134"/>
      </rPr>
      <t>富力城人口普查</t>
    </r>
    <r>
      <rPr>
        <sz val="11"/>
        <color theme="1"/>
        <rFont val="Times New Roman"/>
        <charset val="134"/>
      </rPr>
      <t>/</t>
    </r>
    <r>
      <rPr>
        <sz val="11"/>
        <color theme="1"/>
        <rFont val="楷体"/>
        <charset val="134"/>
      </rPr>
      <t>坤昇社区教育大讲堂</t>
    </r>
    <r>
      <rPr>
        <sz val="11"/>
        <color theme="1"/>
        <rFont val="Times New Roman"/>
        <charset val="134"/>
      </rPr>
      <t>/</t>
    </r>
    <r>
      <rPr>
        <sz val="11"/>
        <color theme="1"/>
        <rFont val="楷体"/>
        <charset val="134"/>
      </rPr>
      <t>大东关北社区人口普查</t>
    </r>
  </si>
  <si>
    <r>
      <rPr>
        <sz val="11"/>
        <color theme="1"/>
        <rFont val="楷体"/>
        <charset val="134"/>
      </rPr>
      <t>胡晓峰</t>
    </r>
  </si>
  <si>
    <t>20200250303008</t>
  </si>
  <si>
    <r>
      <rPr>
        <sz val="11"/>
        <color theme="1"/>
        <rFont val="楷体"/>
        <charset val="134"/>
      </rPr>
      <t>山西大学大东关校区校园防疫志愿活动</t>
    </r>
    <r>
      <rPr>
        <sz val="11"/>
        <color theme="1"/>
        <rFont val="Times New Roman"/>
        <charset val="134"/>
      </rPr>
      <t>/</t>
    </r>
    <r>
      <rPr>
        <sz val="11"/>
        <color theme="1"/>
        <rFont val="楷体"/>
        <charset val="134"/>
      </rPr>
      <t>富力城社区人口普查活动</t>
    </r>
  </si>
  <si>
    <t>201902501121</t>
  </si>
  <si>
    <r>
      <rPr>
        <sz val="11"/>
        <color theme="1"/>
        <rFont val="楷体"/>
        <charset val="134"/>
      </rPr>
      <t>山西大学大东关校区校园防疫志愿活动，芮城县青年疫情防控志愿活动</t>
    </r>
  </si>
  <si>
    <r>
      <rPr>
        <sz val="11"/>
        <color theme="1"/>
        <rFont val="楷体"/>
        <charset val="134"/>
      </rPr>
      <t>侯怡娜</t>
    </r>
  </si>
  <si>
    <t>201902810310</t>
  </si>
  <si>
    <r>
      <rPr>
        <sz val="11"/>
        <color theme="1"/>
        <rFont val="楷体"/>
        <charset val="134"/>
      </rPr>
      <t>坤晟小区人口普查</t>
    </r>
    <r>
      <rPr>
        <sz val="11"/>
        <color theme="1"/>
        <rFont val="Times New Roman"/>
        <charset val="134"/>
      </rPr>
      <t xml:space="preserve">   </t>
    </r>
    <r>
      <rPr>
        <sz val="11"/>
        <color theme="1"/>
        <rFont val="楷体"/>
        <charset val="134"/>
      </rPr>
      <t>校园防疫志愿活动</t>
    </r>
    <r>
      <rPr>
        <sz val="11"/>
        <color theme="1"/>
        <rFont val="Times New Roman"/>
        <charset val="134"/>
      </rPr>
      <t xml:space="preserve">   </t>
    </r>
    <r>
      <rPr>
        <sz val="11"/>
        <color theme="1"/>
        <rFont val="楷体"/>
        <charset val="134"/>
      </rPr>
      <t>平遥县疫情防疫活动</t>
    </r>
  </si>
  <si>
    <r>
      <rPr>
        <sz val="11"/>
        <color theme="1"/>
        <rFont val="楷体"/>
        <charset val="134"/>
      </rPr>
      <t>郭文琪</t>
    </r>
  </si>
  <si>
    <t>20200280105014</t>
  </si>
  <si>
    <r>
      <rPr>
        <sz val="11"/>
        <color theme="1"/>
        <rFont val="楷体"/>
        <charset val="134"/>
      </rPr>
      <t>富力城社区人口普查志愿活动</t>
    </r>
    <r>
      <rPr>
        <sz val="11"/>
        <color theme="1"/>
        <rFont val="Times New Roman"/>
        <charset val="134"/>
      </rPr>
      <t>/</t>
    </r>
    <r>
      <rPr>
        <sz val="11"/>
        <color theme="1"/>
        <rFont val="楷体"/>
        <charset val="134"/>
      </rPr>
      <t>山西大学大东关校区校园防疫活动</t>
    </r>
  </si>
  <si>
    <r>
      <rPr>
        <sz val="11"/>
        <color theme="1"/>
        <rFont val="楷体"/>
        <charset val="134"/>
      </rPr>
      <t>李英杰</t>
    </r>
  </si>
  <si>
    <t>201802502214</t>
  </si>
  <si>
    <r>
      <rPr>
        <sz val="11"/>
        <color theme="1"/>
        <rFont val="楷体"/>
        <charset val="134"/>
      </rPr>
      <t>山西大学二青会志愿活动出征仪式，二青会开幕式导演组排练志愿服务</t>
    </r>
  </si>
  <si>
    <r>
      <rPr>
        <sz val="11"/>
        <color theme="1"/>
        <rFont val="楷体"/>
        <charset val="134"/>
      </rPr>
      <t>刘景祥</t>
    </r>
  </si>
  <si>
    <t>201802810527</t>
  </si>
  <si>
    <r>
      <rPr>
        <sz val="11"/>
        <color theme="1"/>
        <rFont val="楷体"/>
        <charset val="134"/>
      </rPr>
      <t>和顺县疫情防控青年志愿活动服务活动，富力城社区人口普查志愿活动</t>
    </r>
  </si>
  <si>
    <r>
      <rPr>
        <sz val="11"/>
        <color theme="1"/>
        <rFont val="楷体"/>
        <charset val="134"/>
      </rPr>
      <t>郝鹏艳</t>
    </r>
  </si>
  <si>
    <t>201902810211</t>
  </si>
  <si>
    <r>
      <rPr>
        <sz val="11"/>
        <color theme="1"/>
        <rFont val="楷体"/>
        <charset val="134"/>
      </rPr>
      <t>山西大学档案馆整理志愿服务，山西大学大东关校区校园防疫志愿活动</t>
    </r>
  </si>
  <si>
    <r>
      <rPr>
        <sz val="11"/>
        <color theme="1"/>
        <rFont val="楷体"/>
        <charset val="134"/>
      </rPr>
      <t>陈永强</t>
    </r>
  </si>
  <si>
    <t>201902810203</t>
  </si>
  <si>
    <r>
      <rPr>
        <sz val="11"/>
        <color theme="1"/>
        <rFont val="楷体"/>
        <charset val="134"/>
      </rPr>
      <t>山西大学职业生涯规划志愿活动，山西大学大东关校区校园防疫志愿活动</t>
    </r>
  </si>
  <si>
    <r>
      <rPr>
        <sz val="11"/>
        <color theme="1"/>
        <rFont val="楷体"/>
        <charset val="134"/>
      </rPr>
      <t>许耀寰</t>
    </r>
  </si>
  <si>
    <t>201902810831</t>
  </si>
  <si>
    <r>
      <rPr>
        <sz val="11"/>
        <color theme="1"/>
        <rFont val="楷体"/>
        <charset val="134"/>
      </rPr>
      <t>坤昇小区人口普查，富力城人口普查，山西大学职业生涯规划志愿活动</t>
    </r>
  </si>
  <si>
    <r>
      <rPr>
        <sz val="11"/>
        <color theme="1"/>
        <rFont val="楷体"/>
        <charset val="134"/>
      </rPr>
      <t>吕袁杰</t>
    </r>
  </si>
  <si>
    <t>201902810321</t>
  </si>
  <si>
    <r>
      <rPr>
        <sz val="11"/>
        <color theme="1"/>
        <rFont val="楷体"/>
        <charset val="134"/>
      </rPr>
      <t>山西大学大东关校区校园防疫志愿活动</t>
    </r>
    <r>
      <rPr>
        <sz val="11"/>
        <color theme="1"/>
        <rFont val="Times New Roman"/>
        <charset val="134"/>
      </rPr>
      <t xml:space="preserve"> </t>
    </r>
    <r>
      <rPr>
        <sz val="11"/>
        <color theme="1"/>
        <rFont val="楷体"/>
        <charset val="134"/>
      </rPr>
      <t>山西大学职业生涯规划志愿活动</t>
    </r>
  </si>
  <si>
    <r>
      <rPr>
        <sz val="11"/>
        <color theme="1"/>
        <rFont val="楷体"/>
        <charset val="134"/>
      </rPr>
      <t>郭俊艳</t>
    </r>
  </si>
  <si>
    <t>20200250201006</t>
  </si>
  <si>
    <r>
      <rPr>
        <sz val="11"/>
        <color theme="1"/>
        <rFont val="楷体"/>
        <charset val="134"/>
      </rPr>
      <t>传承文明，服务社会</t>
    </r>
    <r>
      <rPr>
        <sz val="11"/>
        <color theme="1"/>
        <rFont val="Times New Roman"/>
        <charset val="134"/>
      </rPr>
      <t>——</t>
    </r>
    <r>
      <rPr>
        <sz val="11"/>
        <color theme="1"/>
        <rFont val="楷体"/>
        <charset val="134"/>
      </rPr>
      <t>文源讲坛志愿活动</t>
    </r>
    <r>
      <rPr>
        <sz val="11"/>
        <color theme="1"/>
        <rFont val="Times New Roman"/>
        <charset val="134"/>
      </rPr>
      <t xml:space="preserve"> </t>
    </r>
    <r>
      <rPr>
        <sz val="11"/>
        <color theme="1"/>
        <rFont val="楷体"/>
        <charset val="134"/>
      </rPr>
      <t>丽华社区人口普查活动</t>
    </r>
  </si>
  <si>
    <r>
      <rPr>
        <sz val="11"/>
        <color theme="1"/>
        <rFont val="楷体"/>
        <charset val="134"/>
      </rPr>
      <t>郝玉婷</t>
    </r>
  </si>
  <si>
    <t>20200250201008</t>
  </si>
  <si>
    <r>
      <rPr>
        <sz val="11"/>
        <color theme="1"/>
        <rFont val="楷体"/>
        <charset val="134"/>
      </rPr>
      <t>李宪迪</t>
    </r>
  </si>
  <si>
    <t>20200250201012</t>
  </si>
  <si>
    <r>
      <rPr>
        <sz val="11"/>
        <color theme="1"/>
        <rFont val="楷体"/>
        <charset val="134"/>
      </rPr>
      <t>刘嘉慧</t>
    </r>
  </si>
  <si>
    <t>20200250201014</t>
  </si>
  <si>
    <r>
      <rPr>
        <sz val="11"/>
        <color theme="1"/>
        <rFont val="楷体"/>
        <charset val="134"/>
      </rPr>
      <t>王可盈</t>
    </r>
  </si>
  <si>
    <t>20200280105037</t>
  </si>
  <si>
    <t>4. 6</t>
  </si>
  <si>
    <r>
      <rPr>
        <sz val="11"/>
        <color theme="1"/>
        <rFont val="楷体"/>
        <charset val="134"/>
      </rPr>
      <t>富力城社区人口普查志愿活动</t>
    </r>
    <r>
      <rPr>
        <sz val="11"/>
        <color theme="1"/>
        <rFont val="Times New Roman"/>
        <charset val="134"/>
      </rPr>
      <t>/</t>
    </r>
    <r>
      <rPr>
        <sz val="11"/>
        <color theme="1"/>
        <rFont val="楷体"/>
        <charset val="134"/>
      </rPr>
      <t>山西大学大东关校区校园防疫志愿活动</t>
    </r>
  </si>
  <si>
    <r>
      <rPr>
        <sz val="11"/>
        <color theme="1"/>
        <rFont val="楷体"/>
        <charset val="134"/>
      </rPr>
      <t>张浩颖</t>
    </r>
  </si>
  <si>
    <t>20200280106041</t>
  </si>
  <si>
    <r>
      <rPr>
        <sz val="11"/>
        <color theme="1"/>
        <rFont val="楷体"/>
        <charset val="134"/>
      </rPr>
      <t>富力城社区人口普查</t>
    </r>
    <r>
      <rPr>
        <sz val="11"/>
        <color theme="1"/>
        <rFont val="Times New Roman"/>
        <charset val="134"/>
      </rPr>
      <t xml:space="preserve"> /</t>
    </r>
    <r>
      <rPr>
        <sz val="11"/>
        <color theme="1"/>
        <rFont val="楷体"/>
        <charset val="134"/>
      </rPr>
      <t>坤昇小区人口普查</t>
    </r>
    <r>
      <rPr>
        <sz val="11"/>
        <color theme="1"/>
        <rFont val="Times New Roman"/>
        <charset val="134"/>
      </rPr>
      <t>/</t>
    </r>
    <r>
      <rPr>
        <sz val="11"/>
        <color theme="1"/>
        <rFont val="楷体"/>
        <charset val="134"/>
      </rPr>
      <t>大东关社区防疫志愿活动</t>
    </r>
  </si>
  <si>
    <r>
      <rPr>
        <sz val="11"/>
        <color theme="1"/>
        <rFont val="楷体"/>
        <charset val="134"/>
      </rPr>
      <t>柴瑞婷</t>
    </r>
  </si>
  <si>
    <t>201802810402</t>
  </si>
  <si>
    <r>
      <rPr>
        <sz val="11"/>
        <color theme="1"/>
        <rFont val="楷体"/>
        <charset val="134"/>
      </rPr>
      <t>丽华社区人口普查志愿活动以及山西博物院</t>
    </r>
    <r>
      <rPr>
        <sz val="11"/>
        <color theme="1"/>
        <rFont val="Times New Roman"/>
        <charset val="134"/>
      </rPr>
      <t>“</t>
    </r>
    <r>
      <rPr>
        <sz val="11"/>
        <color theme="1"/>
        <rFont val="楷体"/>
        <charset val="134"/>
      </rPr>
      <t>山鹰之子</t>
    </r>
    <r>
      <rPr>
        <sz val="11"/>
        <color theme="1"/>
        <rFont val="Times New Roman"/>
        <charset val="134"/>
      </rPr>
      <t>”</t>
    </r>
    <r>
      <rPr>
        <sz val="11"/>
        <color theme="1"/>
        <rFont val="楷体"/>
        <charset val="134"/>
      </rPr>
      <t>展览志愿服务</t>
    </r>
  </si>
  <si>
    <r>
      <rPr>
        <sz val="11"/>
        <color theme="1"/>
        <rFont val="楷体"/>
        <charset val="134"/>
      </rPr>
      <t>宋璐</t>
    </r>
  </si>
  <si>
    <t>201902501218</t>
  </si>
  <si>
    <r>
      <rPr>
        <sz val="11"/>
        <color theme="1"/>
        <rFont val="楷体"/>
        <charset val="134"/>
      </rPr>
      <t>富力城人口普查、山西大学大东关校区校园防疫志愿活动、省图志愿活动</t>
    </r>
  </si>
  <si>
    <r>
      <rPr>
        <sz val="11"/>
        <color theme="1"/>
        <rFont val="楷体"/>
        <charset val="134"/>
      </rPr>
      <t>孙鹏琪</t>
    </r>
  </si>
  <si>
    <t>20200280101027</t>
  </si>
  <si>
    <r>
      <rPr>
        <sz val="11"/>
        <color theme="1"/>
        <rFont val="楷体"/>
        <charset val="134"/>
      </rPr>
      <t>富力城社区人口普查志愿活动</t>
    </r>
    <r>
      <rPr>
        <sz val="11"/>
        <color theme="1"/>
        <rFont val="Times New Roman"/>
        <charset val="134"/>
      </rPr>
      <t>/</t>
    </r>
    <r>
      <rPr>
        <sz val="11"/>
        <color theme="1"/>
        <rFont val="楷体"/>
        <charset val="134"/>
      </rPr>
      <t>中城社区</t>
    </r>
    <r>
      <rPr>
        <sz val="11"/>
        <color theme="1"/>
        <rFont val="Times New Roman"/>
        <charset val="134"/>
      </rPr>
      <t>”</t>
    </r>
    <r>
      <rPr>
        <sz val="11"/>
        <color theme="1"/>
        <rFont val="楷体"/>
        <charset val="134"/>
      </rPr>
      <t>防止三烧</t>
    </r>
    <r>
      <rPr>
        <sz val="11"/>
        <color theme="1"/>
        <rFont val="Times New Roman"/>
        <charset val="134"/>
      </rPr>
      <t>”</t>
    </r>
    <r>
      <rPr>
        <sz val="11"/>
        <color theme="1"/>
        <rFont val="楷体"/>
        <charset val="134"/>
      </rPr>
      <t>巡逻队志愿活动</t>
    </r>
  </si>
  <si>
    <r>
      <rPr>
        <sz val="11"/>
        <color theme="1"/>
        <rFont val="楷体"/>
        <charset val="134"/>
      </rPr>
      <t>李有顺</t>
    </r>
  </si>
  <si>
    <t>201802501114</t>
  </si>
  <si>
    <r>
      <rPr>
        <sz val="11"/>
        <color theme="1"/>
        <rFont val="楷体"/>
        <charset val="134"/>
      </rPr>
      <t>第二届全国青年运动会志愿活动</t>
    </r>
    <r>
      <rPr>
        <sz val="11"/>
        <color theme="1"/>
        <rFont val="Times New Roman"/>
        <charset val="134"/>
      </rPr>
      <t xml:space="preserve"> </t>
    </r>
    <r>
      <rPr>
        <sz val="11"/>
        <color theme="1"/>
        <rFont val="楷体"/>
        <charset val="134"/>
      </rPr>
      <t>美化校园，你我同行</t>
    </r>
    <r>
      <rPr>
        <sz val="11"/>
        <color theme="1"/>
        <rFont val="Times New Roman"/>
        <charset val="134"/>
      </rPr>
      <t xml:space="preserve"> </t>
    </r>
    <r>
      <rPr>
        <sz val="11"/>
        <color theme="1"/>
        <rFont val="楷体"/>
        <charset val="134"/>
      </rPr>
      <t>山西大学迎新活动</t>
    </r>
  </si>
  <si>
    <r>
      <rPr>
        <sz val="11"/>
        <color theme="1"/>
        <rFont val="楷体"/>
        <charset val="134"/>
      </rPr>
      <t>赵星智</t>
    </r>
  </si>
  <si>
    <t>201902810238</t>
  </si>
  <si>
    <r>
      <rPr>
        <sz val="11"/>
        <color theme="1"/>
        <rFont val="Times New Roman"/>
        <charset val="134"/>
      </rPr>
      <t>2020</t>
    </r>
    <r>
      <rPr>
        <sz val="11"/>
        <color theme="1"/>
        <rFont val="楷体"/>
        <charset val="134"/>
      </rPr>
      <t>年暑期平遥图书馆文化志愿活动、</t>
    </r>
    <r>
      <rPr>
        <sz val="11"/>
        <color theme="1"/>
        <rFont val="Times New Roman"/>
        <charset val="134"/>
      </rPr>
      <t>2021</t>
    </r>
    <r>
      <rPr>
        <sz val="11"/>
        <color theme="1"/>
        <rFont val="楷体"/>
        <charset val="134"/>
      </rPr>
      <t>平遥疫情防控志愿工作</t>
    </r>
  </si>
  <si>
    <r>
      <rPr>
        <sz val="11"/>
        <color theme="1"/>
        <rFont val="楷体"/>
        <charset val="134"/>
      </rPr>
      <t>王泓东</t>
    </r>
  </si>
  <si>
    <t>201902501336</t>
  </si>
  <si>
    <r>
      <rPr>
        <sz val="11"/>
        <color theme="1"/>
        <rFont val="楷体"/>
        <charset val="134"/>
      </rPr>
      <t>富力城社区人口普查志愿活动，校园防疫志愿活动，疫情防控，春运志愿活动</t>
    </r>
  </si>
  <si>
    <r>
      <rPr>
        <sz val="11"/>
        <color theme="1"/>
        <rFont val="楷体"/>
        <charset val="134"/>
      </rPr>
      <t>闫佳祺</t>
    </r>
  </si>
  <si>
    <t>20200250201033</t>
  </si>
  <si>
    <r>
      <rPr>
        <sz val="11"/>
        <color theme="1"/>
        <rFont val="楷体"/>
        <charset val="134"/>
      </rPr>
      <t>坤昇小区人口普查活动</t>
    </r>
    <r>
      <rPr>
        <sz val="11"/>
        <color theme="1"/>
        <rFont val="Times New Roman"/>
        <charset val="134"/>
      </rPr>
      <t>/</t>
    </r>
    <r>
      <rPr>
        <sz val="11"/>
        <color theme="1"/>
        <rFont val="楷体"/>
        <charset val="134"/>
      </rPr>
      <t>富力城人口普查活动</t>
    </r>
    <r>
      <rPr>
        <sz val="11"/>
        <color theme="1"/>
        <rFont val="Times New Roman"/>
        <charset val="134"/>
      </rPr>
      <t>/</t>
    </r>
    <r>
      <rPr>
        <sz val="11"/>
        <color theme="1"/>
        <rFont val="楷体"/>
        <charset val="134"/>
      </rPr>
      <t>坤昇小区社区教育大讲堂</t>
    </r>
  </si>
  <si>
    <r>
      <rPr>
        <sz val="11"/>
        <color theme="1"/>
        <rFont val="楷体"/>
        <charset val="134"/>
      </rPr>
      <t>刁文雅</t>
    </r>
  </si>
  <si>
    <t>20200250202004</t>
  </si>
  <si>
    <r>
      <rPr>
        <sz val="11"/>
        <color theme="1"/>
        <rFont val="楷体"/>
        <charset val="134"/>
      </rPr>
      <t>富力城社区人口普查</t>
    </r>
    <r>
      <rPr>
        <sz val="11"/>
        <color theme="1"/>
        <rFont val="Times New Roman"/>
        <charset val="134"/>
      </rPr>
      <t>/</t>
    </r>
    <r>
      <rPr>
        <sz val="11"/>
        <color theme="1"/>
        <rFont val="楷体"/>
        <charset val="134"/>
      </rPr>
      <t>丽华社区人口普查</t>
    </r>
    <r>
      <rPr>
        <sz val="11"/>
        <color theme="1"/>
        <rFont val="Times New Roman"/>
        <charset val="134"/>
      </rPr>
      <t>/</t>
    </r>
    <r>
      <rPr>
        <sz val="11"/>
        <color theme="1"/>
        <rFont val="楷体"/>
        <charset val="134"/>
      </rPr>
      <t>传承文明服务社会</t>
    </r>
    <r>
      <rPr>
        <sz val="11"/>
        <color theme="1"/>
        <rFont val="Times New Roman"/>
        <charset val="134"/>
      </rPr>
      <t>-</t>
    </r>
    <r>
      <rPr>
        <sz val="11"/>
        <color theme="1"/>
        <rFont val="楷体"/>
        <charset val="134"/>
      </rPr>
      <t>文源讲坛</t>
    </r>
  </si>
  <si>
    <r>
      <rPr>
        <sz val="11"/>
        <color theme="1"/>
        <rFont val="楷体"/>
        <charset val="134"/>
      </rPr>
      <t>刘德远</t>
    </r>
  </si>
  <si>
    <t>20200250202018</t>
  </si>
  <si>
    <r>
      <rPr>
        <sz val="11"/>
        <color theme="1"/>
        <rFont val="楷体"/>
        <charset val="134"/>
      </rPr>
      <t>刘宇鲲</t>
    </r>
  </si>
  <si>
    <t>20200250202020</t>
  </si>
  <si>
    <r>
      <rPr>
        <sz val="11"/>
        <color theme="1"/>
        <rFont val="楷体"/>
        <charset val="134"/>
      </rPr>
      <t>传承文明，服务社会</t>
    </r>
    <r>
      <rPr>
        <sz val="11"/>
        <color theme="1"/>
        <rFont val="Times New Roman"/>
        <charset val="134"/>
      </rPr>
      <t>——</t>
    </r>
    <r>
      <rPr>
        <sz val="11"/>
        <color theme="1"/>
        <rFont val="楷体"/>
        <charset val="134"/>
      </rPr>
      <t>文源讲坛志愿服务</t>
    </r>
    <r>
      <rPr>
        <sz val="11"/>
        <color theme="1"/>
        <rFont val="Times New Roman"/>
        <charset val="134"/>
      </rPr>
      <t>/</t>
    </r>
    <r>
      <rPr>
        <sz val="11"/>
        <color theme="1"/>
        <rFont val="楷体"/>
        <charset val="134"/>
      </rPr>
      <t>丽华社区人口普查志愿活动</t>
    </r>
  </si>
  <si>
    <r>
      <rPr>
        <sz val="11"/>
        <color theme="1"/>
        <rFont val="楷体"/>
        <charset val="134"/>
      </rPr>
      <t>朱浩森</t>
    </r>
  </si>
  <si>
    <t>20200250202042</t>
  </si>
  <si>
    <r>
      <rPr>
        <sz val="11"/>
        <color theme="1"/>
        <rFont val="楷体"/>
        <charset val="134"/>
      </rPr>
      <t>张双宁</t>
    </r>
  </si>
  <si>
    <t>20200250203038</t>
  </si>
  <si>
    <r>
      <rPr>
        <sz val="11"/>
        <color theme="1"/>
        <rFont val="楷体"/>
        <charset val="134"/>
      </rPr>
      <t>传承文明，服务社会</t>
    </r>
    <r>
      <rPr>
        <sz val="11"/>
        <color theme="1"/>
        <rFont val="Times New Roman"/>
        <charset val="134"/>
      </rPr>
      <t>——</t>
    </r>
    <r>
      <rPr>
        <sz val="11"/>
        <color theme="1"/>
        <rFont val="楷体"/>
        <charset val="134"/>
      </rPr>
      <t>文源讲坛志愿活动</t>
    </r>
    <r>
      <rPr>
        <sz val="11"/>
        <color theme="1"/>
        <rFont val="Times New Roman"/>
        <charset val="134"/>
      </rPr>
      <t>/</t>
    </r>
    <r>
      <rPr>
        <sz val="11"/>
        <color theme="1"/>
        <rFont val="楷体"/>
        <charset val="134"/>
      </rPr>
      <t>丽华社区人口普查志愿活动</t>
    </r>
  </si>
  <si>
    <r>
      <rPr>
        <sz val="11"/>
        <color theme="1"/>
        <rFont val="楷体"/>
        <charset val="134"/>
      </rPr>
      <t>张潞瑶</t>
    </r>
  </si>
  <si>
    <t>20200280105050</t>
  </si>
  <si>
    <r>
      <rPr>
        <sz val="11"/>
        <color theme="1"/>
        <rFont val="楷体"/>
        <charset val="134"/>
      </rPr>
      <t>丽华社区人口普查志愿活动</t>
    </r>
    <r>
      <rPr>
        <sz val="11"/>
        <color theme="1"/>
        <rFont val="Times New Roman"/>
        <charset val="134"/>
      </rPr>
      <t>/</t>
    </r>
    <r>
      <rPr>
        <sz val="11"/>
        <color theme="1"/>
        <rFont val="楷体"/>
        <charset val="134"/>
      </rPr>
      <t>传承文明，服务社会</t>
    </r>
    <r>
      <rPr>
        <sz val="11"/>
        <color theme="1"/>
        <rFont val="Times New Roman"/>
        <charset val="134"/>
      </rPr>
      <t>——</t>
    </r>
    <r>
      <rPr>
        <sz val="11"/>
        <color theme="1"/>
        <rFont val="楷体"/>
        <charset val="134"/>
      </rPr>
      <t>文源讲坛志愿服务</t>
    </r>
  </si>
  <si>
    <r>
      <rPr>
        <sz val="11"/>
        <color theme="1"/>
        <rFont val="楷体"/>
        <charset val="134"/>
      </rPr>
      <t>王晨宇</t>
    </r>
  </si>
  <si>
    <t>201802503227</t>
  </si>
  <si>
    <r>
      <rPr>
        <sz val="11"/>
        <color theme="1"/>
        <rFont val="楷体"/>
        <charset val="134"/>
      </rPr>
      <t>疫情防控</t>
    </r>
    <r>
      <rPr>
        <sz val="11"/>
        <color theme="1"/>
        <rFont val="Times New Roman"/>
        <charset val="134"/>
      </rPr>
      <t xml:space="preserve"> </t>
    </r>
    <r>
      <rPr>
        <sz val="11"/>
        <color theme="1"/>
        <rFont val="楷体"/>
        <charset val="134"/>
      </rPr>
      <t>富力城社区人口普查志愿活动</t>
    </r>
    <r>
      <rPr>
        <sz val="11"/>
        <color theme="1"/>
        <rFont val="Times New Roman"/>
        <charset val="134"/>
      </rPr>
      <t xml:space="preserve"> </t>
    </r>
    <r>
      <rPr>
        <sz val="11"/>
        <color theme="1"/>
        <rFont val="楷体"/>
        <charset val="134"/>
      </rPr>
      <t>大东关北社区人口普查志愿活动</t>
    </r>
  </si>
  <si>
    <r>
      <rPr>
        <sz val="11"/>
        <color theme="1"/>
        <rFont val="楷体"/>
        <charset val="134"/>
      </rPr>
      <t>孙宾</t>
    </r>
  </si>
  <si>
    <t>201802502126</t>
  </si>
  <si>
    <r>
      <rPr>
        <sz val="11"/>
        <color theme="1"/>
        <rFont val="楷体"/>
        <charset val="134"/>
      </rPr>
      <t>防艾宣传晚会</t>
    </r>
    <r>
      <rPr>
        <sz val="11"/>
        <color theme="1"/>
        <rFont val="Times New Roman"/>
        <charset val="134"/>
      </rPr>
      <t xml:space="preserve"> </t>
    </r>
    <r>
      <rPr>
        <sz val="11"/>
        <color theme="1"/>
        <rFont val="楷体"/>
        <charset val="134"/>
      </rPr>
      <t>防艾校内宣传</t>
    </r>
    <r>
      <rPr>
        <sz val="11"/>
        <color theme="1"/>
        <rFont val="Times New Roman"/>
        <charset val="134"/>
      </rPr>
      <t xml:space="preserve"> </t>
    </r>
    <r>
      <rPr>
        <sz val="11"/>
        <color theme="1"/>
        <rFont val="楷体"/>
        <charset val="134"/>
      </rPr>
      <t>丽华社区人口普查志愿活动</t>
    </r>
    <r>
      <rPr>
        <sz val="11"/>
        <color theme="1"/>
        <rFont val="Times New Roman"/>
        <charset val="134"/>
      </rPr>
      <t xml:space="preserve"> </t>
    </r>
    <r>
      <rPr>
        <sz val="11"/>
        <color theme="1"/>
        <rFont val="楷体"/>
        <charset val="134"/>
      </rPr>
      <t>防艾知识宣传</t>
    </r>
  </si>
  <si>
    <r>
      <rPr>
        <sz val="11"/>
        <color theme="1"/>
        <rFont val="楷体"/>
        <charset val="134"/>
      </rPr>
      <t>闫琳</t>
    </r>
  </si>
  <si>
    <t>201902810241</t>
  </si>
  <si>
    <r>
      <rPr>
        <sz val="11"/>
        <color theme="1"/>
        <rFont val="Times New Roman"/>
        <charset val="134"/>
      </rPr>
      <t>2020</t>
    </r>
    <r>
      <rPr>
        <sz val="11"/>
        <color theme="1"/>
        <rFont val="楷体"/>
        <charset val="134"/>
      </rPr>
      <t>年疫情防控青年志愿活动活动、</t>
    </r>
    <r>
      <rPr>
        <sz val="11"/>
        <color theme="1"/>
        <rFont val="Times New Roman"/>
        <charset val="134"/>
      </rPr>
      <t>2021</t>
    </r>
    <r>
      <rPr>
        <sz val="11"/>
        <color theme="1"/>
        <rFont val="楷体"/>
        <charset val="134"/>
      </rPr>
      <t>年疫情防控青年志愿活动活动</t>
    </r>
  </si>
  <si>
    <r>
      <rPr>
        <sz val="11"/>
        <color theme="1"/>
        <rFont val="楷体"/>
        <charset val="134"/>
      </rPr>
      <t>刘淼</t>
    </r>
  </si>
  <si>
    <t>201902502124</t>
  </si>
  <si>
    <r>
      <rPr>
        <sz val="11"/>
        <color theme="1"/>
        <rFont val="楷体"/>
        <charset val="134"/>
      </rPr>
      <t>省图志愿活动，丽华社区人口普查志愿活动</t>
    </r>
    <r>
      <rPr>
        <sz val="11"/>
        <color theme="1"/>
        <rFont val="Times New Roman"/>
        <charset val="134"/>
      </rPr>
      <t xml:space="preserve"> </t>
    </r>
    <r>
      <rPr>
        <sz val="11"/>
        <color theme="1"/>
        <rFont val="楷体"/>
        <charset val="134"/>
      </rPr>
      <t>，和顺县青年志愿活动防疫活动</t>
    </r>
  </si>
  <si>
    <r>
      <rPr>
        <sz val="11"/>
        <color theme="1"/>
        <rFont val="楷体"/>
        <charset val="134"/>
      </rPr>
      <t>段铸轩</t>
    </r>
  </si>
  <si>
    <t>201902501105</t>
  </si>
  <si>
    <r>
      <rPr>
        <sz val="11"/>
        <color theme="1"/>
        <rFont val="楷体"/>
        <charset val="134"/>
      </rPr>
      <t>富力城人口普查、美化校园，你我同行志愿活动、大东关校区防疫志愿活动</t>
    </r>
  </si>
  <si>
    <r>
      <rPr>
        <sz val="11"/>
        <color theme="1"/>
        <rFont val="楷体"/>
        <charset val="134"/>
      </rPr>
      <t>薛佳怡</t>
    </r>
  </si>
  <si>
    <t>201902811235</t>
  </si>
  <si>
    <r>
      <rPr>
        <sz val="11"/>
        <color theme="1"/>
        <rFont val="楷体"/>
        <charset val="134"/>
      </rPr>
      <t>富力城人口普查，山西大学大东关校区校园防疫志愿活动，丽华社区人口普查</t>
    </r>
  </si>
  <si>
    <r>
      <rPr>
        <sz val="11"/>
        <color theme="1"/>
        <rFont val="楷体"/>
        <charset val="134"/>
      </rPr>
      <t>张佳炀</t>
    </r>
  </si>
  <si>
    <t>201903810736</t>
  </si>
  <si>
    <r>
      <rPr>
        <sz val="11"/>
        <color theme="1"/>
        <rFont val="楷体"/>
        <charset val="134"/>
      </rPr>
      <t>大东关北社区人口普查</t>
    </r>
    <r>
      <rPr>
        <sz val="11"/>
        <color theme="1"/>
        <rFont val="Times New Roman"/>
        <charset val="134"/>
      </rPr>
      <t xml:space="preserve"> </t>
    </r>
    <r>
      <rPr>
        <sz val="11"/>
        <color theme="1"/>
        <rFont val="楷体"/>
        <charset val="134"/>
      </rPr>
      <t>防艾校内宣传</t>
    </r>
    <r>
      <rPr>
        <sz val="11"/>
        <color theme="1"/>
        <rFont val="Times New Roman"/>
        <charset val="134"/>
      </rPr>
      <t xml:space="preserve"> </t>
    </r>
    <r>
      <rPr>
        <sz val="11"/>
        <color theme="1"/>
        <rFont val="楷体"/>
        <charset val="134"/>
      </rPr>
      <t>丽华社区人口普查</t>
    </r>
    <r>
      <rPr>
        <sz val="11"/>
        <color theme="1"/>
        <rFont val="Times New Roman"/>
        <charset val="134"/>
      </rPr>
      <t xml:space="preserve"> </t>
    </r>
    <r>
      <rPr>
        <sz val="11"/>
        <color theme="1"/>
        <rFont val="楷体"/>
        <charset val="134"/>
      </rPr>
      <t>防艾知识宣讲</t>
    </r>
  </si>
  <si>
    <r>
      <rPr>
        <sz val="11"/>
        <color theme="1"/>
        <rFont val="楷体"/>
        <charset val="134"/>
      </rPr>
      <t>李嘉程</t>
    </r>
  </si>
  <si>
    <t>20200250203012</t>
  </si>
  <si>
    <r>
      <rPr>
        <sz val="11"/>
        <color theme="1"/>
        <rFont val="楷体"/>
        <charset val="134"/>
      </rPr>
      <t>大同疫情防控志愿服务活动</t>
    </r>
    <r>
      <rPr>
        <sz val="11"/>
        <color theme="1"/>
        <rFont val="Times New Roman"/>
        <charset val="134"/>
      </rPr>
      <t xml:space="preserve"> </t>
    </r>
    <r>
      <rPr>
        <sz val="11"/>
        <color theme="1"/>
        <rFont val="楷体"/>
        <charset val="134"/>
      </rPr>
      <t>光盘行动志愿服务活动</t>
    </r>
    <r>
      <rPr>
        <sz val="11"/>
        <color theme="1"/>
        <rFont val="Times New Roman"/>
        <charset val="134"/>
      </rPr>
      <t xml:space="preserve"> </t>
    </r>
    <r>
      <rPr>
        <sz val="11"/>
        <color theme="1"/>
        <rFont val="楷体"/>
        <charset val="134"/>
      </rPr>
      <t>平城区力行签到活动</t>
    </r>
  </si>
  <si>
    <t>20200280106045</t>
  </si>
  <si>
    <r>
      <rPr>
        <sz val="11"/>
        <color theme="1"/>
        <rFont val="楷体"/>
        <charset val="134"/>
      </rPr>
      <t>坤昇小区人口普查活动</t>
    </r>
    <r>
      <rPr>
        <sz val="11"/>
        <color theme="1"/>
        <rFont val="Times New Roman"/>
        <charset val="134"/>
      </rPr>
      <t>/</t>
    </r>
    <r>
      <rPr>
        <sz val="11"/>
        <color theme="1"/>
        <rFont val="楷体"/>
        <charset val="134"/>
      </rPr>
      <t>富力城人口普查活动</t>
    </r>
    <r>
      <rPr>
        <sz val="11"/>
        <color theme="1"/>
        <rFont val="Times New Roman"/>
        <charset val="134"/>
      </rPr>
      <t>/</t>
    </r>
    <r>
      <rPr>
        <sz val="11"/>
        <color theme="1"/>
        <rFont val="楷体"/>
        <charset val="134"/>
      </rPr>
      <t>大东关北社区人口普查活动</t>
    </r>
  </si>
  <si>
    <r>
      <rPr>
        <sz val="11"/>
        <color theme="1"/>
        <rFont val="楷体"/>
        <charset val="134"/>
      </rPr>
      <t>周子俞</t>
    </r>
  </si>
  <si>
    <r>
      <rPr>
        <sz val="11"/>
        <color theme="1"/>
        <rFont val="楷体"/>
        <charset val="134"/>
      </rPr>
      <t>富力城社区人口普查志愿活动</t>
    </r>
    <r>
      <rPr>
        <sz val="11"/>
        <color theme="1"/>
        <rFont val="Times New Roman"/>
        <charset val="134"/>
      </rPr>
      <t xml:space="preserve"> </t>
    </r>
    <r>
      <rPr>
        <sz val="11"/>
        <color theme="1"/>
        <rFont val="楷体"/>
        <charset val="134"/>
      </rPr>
      <t>坤昇小区人口普查活动</t>
    </r>
    <r>
      <rPr>
        <sz val="11"/>
        <color theme="1"/>
        <rFont val="Times New Roman"/>
        <charset val="134"/>
      </rPr>
      <t xml:space="preserve"> </t>
    </r>
    <r>
      <rPr>
        <sz val="11"/>
        <color theme="1"/>
        <rFont val="楷体"/>
        <charset val="134"/>
      </rPr>
      <t>疫情防控支部在行动</t>
    </r>
  </si>
  <si>
    <r>
      <rPr>
        <sz val="11"/>
        <color theme="1"/>
        <rFont val="楷体"/>
        <charset val="134"/>
      </rPr>
      <t>张睿祺</t>
    </r>
  </si>
  <si>
    <t>201902810637</t>
  </si>
  <si>
    <r>
      <rPr>
        <sz val="11"/>
        <color theme="1"/>
        <rFont val="楷体"/>
        <charset val="134"/>
      </rPr>
      <t>富力城人口普查，政管学院支教志愿活动，远阳计划，中国扶贫基金会活动。</t>
    </r>
  </si>
  <si>
    <r>
      <rPr>
        <sz val="11"/>
        <color theme="1"/>
        <rFont val="楷体"/>
        <charset val="134"/>
      </rPr>
      <t>刘嫱嫱</t>
    </r>
  </si>
  <si>
    <t>20200250203017</t>
  </si>
  <si>
    <r>
      <rPr>
        <sz val="11"/>
        <color theme="1"/>
        <rFont val="楷体"/>
        <charset val="134"/>
      </rPr>
      <t>富力城人口普查</t>
    </r>
    <r>
      <rPr>
        <sz val="11"/>
        <color theme="1"/>
        <rFont val="Times New Roman"/>
        <charset val="134"/>
      </rPr>
      <t>/</t>
    </r>
    <r>
      <rPr>
        <sz val="11"/>
        <color theme="1"/>
        <rFont val="楷体"/>
        <charset val="134"/>
      </rPr>
      <t>传承文明，服务社会</t>
    </r>
    <r>
      <rPr>
        <sz val="11"/>
        <color theme="1"/>
        <rFont val="Times New Roman"/>
        <charset val="134"/>
      </rPr>
      <t>——</t>
    </r>
    <r>
      <rPr>
        <sz val="11"/>
        <color theme="1"/>
        <rFont val="楷体"/>
        <charset val="134"/>
      </rPr>
      <t>文源讲坛志愿服务</t>
    </r>
    <r>
      <rPr>
        <sz val="11"/>
        <color theme="1"/>
        <rFont val="Times New Roman"/>
        <charset val="134"/>
      </rPr>
      <t>/</t>
    </r>
    <r>
      <rPr>
        <sz val="11"/>
        <color theme="1"/>
        <rFont val="楷体"/>
        <charset val="134"/>
      </rPr>
      <t>开学志愿服务</t>
    </r>
  </si>
  <si>
    <r>
      <rPr>
        <sz val="11"/>
        <color theme="1"/>
        <rFont val="楷体"/>
        <charset val="134"/>
      </rPr>
      <t>宋浩彤</t>
    </r>
  </si>
  <si>
    <t>20200280104027</t>
  </si>
  <si>
    <r>
      <rPr>
        <sz val="11"/>
        <color theme="1"/>
        <rFont val="楷体"/>
        <charset val="134"/>
      </rPr>
      <t>社区抗击疫情消毒工作</t>
    </r>
    <r>
      <rPr>
        <sz val="11"/>
        <color theme="1"/>
        <rFont val="Times New Roman"/>
        <charset val="134"/>
      </rPr>
      <t>/</t>
    </r>
    <r>
      <rPr>
        <sz val="11"/>
        <color theme="1"/>
        <rFont val="楷体"/>
        <charset val="134"/>
      </rPr>
      <t>社区人口普查登记活动</t>
    </r>
    <r>
      <rPr>
        <sz val="11"/>
        <color theme="1"/>
        <rFont val="Times New Roman"/>
        <charset val="134"/>
      </rPr>
      <t>/</t>
    </r>
    <r>
      <rPr>
        <sz val="11"/>
        <color theme="1"/>
        <rFont val="楷体"/>
        <charset val="134"/>
      </rPr>
      <t>社区疫情期间人口流动登记</t>
    </r>
  </si>
  <si>
    <r>
      <rPr>
        <sz val="11"/>
        <color theme="1"/>
        <rFont val="楷体"/>
        <charset val="134"/>
      </rPr>
      <t>程培晶</t>
    </r>
  </si>
  <si>
    <t>20200280105005</t>
  </si>
  <si>
    <r>
      <rPr>
        <sz val="11"/>
        <color theme="1"/>
        <rFont val="楷体"/>
        <charset val="134"/>
      </rPr>
      <t>富力城社区人口普查志愿活动</t>
    </r>
    <r>
      <rPr>
        <sz val="11"/>
        <color theme="1"/>
        <rFont val="Times New Roman"/>
        <charset val="134"/>
      </rPr>
      <t>/</t>
    </r>
    <r>
      <rPr>
        <sz val="11"/>
        <color theme="1"/>
        <rFont val="楷体"/>
        <charset val="134"/>
      </rPr>
      <t>平遥县防疫志愿</t>
    </r>
    <r>
      <rPr>
        <sz val="11"/>
        <color theme="1"/>
        <rFont val="Times New Roman"/>
        <charset val="134"/>
      </rPr>
      <t>/</t>
    </r>
    <r>
      <rPr>
        <sz val="11"/>
        <color theme="1"/>
        <rFont val="楷体"/>
        <charset val="134"/>
      </rPr>
      <t>平遥县文化志愿活动志愿活动</t>
    </r>
  </si>
  <si>
    <r>
      <rPr>
        <sz val="11"/>
        <color theme="1"/>
        <rFont val="楷体"/>
        <charset val="134"/>
      </rPr>
      <t>武瑞欣</t>
    </r>
  </si>
  <si>
    <t>201802501434</t>
  </si>
  <si>
    <r>
      <rPr>
        <sz val="11"/>
        <color theme="1"/>
        <rFont val="楷体"/>
        <charset val="134"/>
      </rPr>
      <t>疫情防控</t>
    </r>
    <r>
      <rPr>
        <sz val="11"/>
        <color theme="1"/>
        <rFont val="Times New Roman"/>
        <charset val="134"/>
      </rPr>
      <t xml:space="preserve">   </t>
    </r>
    <r>
      <rPr>
        <sz val="11"/>
        <color theme="1"/>
        <rFont val="楷体"/>
        <charset val="134"/>
      </rPr>
      <t>全国第七次人口普查</t>
    </r>
    <r>
      <rPr>
        <sz val="11"/>
        <color theme="1"/>
        <rFont val="Times New Roman"/>
        <charset val="134"/>
      </rPr>
      <t xml:space="preserve">  
</t>
    </r>
    <r>
      <rPr>
        <sz val="11"/>
        <color theme="1"/>
        <rFont val="楷体"/>
        <charset val="134"/>
      </rPr>
      <t>暖冬行动</t>
    </r>
    <r>
      <rPr>
        <sz val="11"/>
        <color theme="1"/>
        <rFont val="Times New Roman"/>
        <charset val="134"/>
      </rPr>
      <t xml:space="preserve">  </t>
    </r>
    <r>
      <rPr>
        <sz val="11"/>
        <color theme="1"/>
        <rFont val="楷体"/>
        <charset val="134"/>
      </rPr>
      <t>太原市图书馆志愿活动</t>
    </r>
  </si>
  <si>
    <r>
      <rPr>
        <sz val="11"/>
        <color theme="1"/>
        <rFont val="楷体"/>
        <charset val="134"/>
      </rPr>
      <t>李永利</t>
    </r>
  </si>
  <si>
    <t>201902501210</t>
  </si>
  <si>
    <r>
      <rPr>
        <sz val="11"/>
        <color theme="1"/>
        <rFont val="楷体"/>
        <charset val="134"/>
      </rPr>
      <t>富力城人口普查</t>
    </r>
    <r>
      <rPr>
        <sz val="11"/>
        <color theme="1"/>
        <rFont val="Times New Roman"/>
        <charset val="134"/>
      </rPr>
      <t xml:space="preserve"> </t>
    </r>
    <r>
      <rPr>
        <sz val="11"/>
        <color theme="1"/>
        <rFont val="楷体"/>
        <charset val="134"/>
      </rPr>
      <t>餐厅防疫志愿活动</t>
    </r>
    <r>
      <rPr>
        <sz val="11"/>
        <color theme="1"/>
        <rFont val="Times New Roman"/>
        <charset val="134"/>
      </rPr>
      <t xml:space="preserve"> </t>
    </r>
    <r>
      <rPr>
        <sz val="11"/>
        <color theme="1"/>
        <rFont val="楷体"/>
        <charset val="134"/>
      </rPr>
      <t>丽华社区人口普查</t>
    </r>
    <r>
      <rPr>
        <sz val="11"/>
        <color theme="1"/>
        <rFont val="Times New Roman"/>
        <charset val="134"/>
      </rPr>
      <t xml:space="preserve">  </t>
    </r>
    <r>
      <rPr>
        <sz val="11"/>
        <color theme="1"/>
        <rFont val="楷体"/>
        <charset val="134"/>
      </rPr>
      <t>二青会赛事保障组</t>
    </r>
  </si>
  <si>
    <r>
      <rPr>
        <sz val="11"/>
        <color theme="1"/>
        <rFont val="楷体"/>
        <charset val="134"/>
      </rPr>
      <t>何雨卿</t>
    </r>
  </si>
  <si>
    <t>20200250201009</t>
  </si>
  <si>
    <r>
      <rPr>
        <sz val="11"/>
        <color theme="1"/>
        <rFont val="楷体"/>
        <charset val="134"/>
      </rPr>
      <t>富力城社区人口普查</t>
    </r>
    <r>
      <rPr>
        <sz val="11"/>
        <color theme="1"/>
        <rFont val="Times New Roman"/>
        <charset val="134"/>
      </rPr>
      <t>/</t>
    </r>
    <r>
      <rPr>
        <sz val="11"/>
        <color theme="1"/>
        <rFont val="楷体"/>
        <charset val="134"/>
      </rPr>
      <t>丽华社区人口普查</t>
    </r>
    <r>
      <rPr>
        <sz val="11"/>
        <color theme="1"/>
        <rFont val="Times New Roman"/>
        <charset val="134"/>
      </rPr>
      <t>/</t>
    </r>
    <r>
      <rPr>
        <sz val="11"/>
        <color theme="1"/>
        <rFont val="楷体"/>
        <charset val="134"/>
      </rPr>
      <t>美化校园刷树</t>
    </r>
    <r>
      <rPr>
        <sz val="11"/>
        <color theme="1"/>
        <rFont val="Times New Roman"/>
        <charset val="134"/>
      </rPr>
      <t>/</t>
    </r>
    <r>
      <rPr>
        <sz val="11"/>
        <color theme="1"/>
        <rFont val="楷体"/>
        <charset val="134"/>
      </rPr>
      <t>坤昇小区教育大讲堂</t>
    </r>
  </si>
  <si>
    <r>
      <rPr>
        <sz val="11"/>
        <color theme="1"/>
        <rFont val="楷体"/>
        <charset val="134"/>
      </rPr>
      <t>白馥玮</t>
    </r>
  </si>
  <si>
    <t>201802810502</t>
  </si>
  <si>
    <r>
      <rPr>
        <sz val="11"/>
        <color theme="1"/>
        <rFont val="楷体"/>
        <charset val="134"/>
      </rPr>
      <t>五台县北街村疫情防控志愿服务活动，第二届全国青年运动会赛会志愿活动服务活动</t>
    </r>
  </si>
  <si>
    <r>
      <rPr>
        <sz val="11"/>
        <color theme="1"/>
        <rFont val="楷体"/>
        <charset val="134"/>
      </rPr>
      <t>杨兴洲</t>
    </r>
  </si>
  <si>
    <t>201902811030</t>
  </si>
  <si>
    <r>
      <rPr>
        <sz val="11"/>
        <color theme="1"/>
        <rFont val="楷体"/>
        <charset val="134"/>
      </rPr>
      <t>交城县疫情防控志愿活动，疫情防控走进乡村宣传科普活动，坤昇小区人口普查活动</t>
    </r>
  </si>
  <si>
    <r>
      <rPr>
        <sz val="11"/>
        <color theme="1"/>
        <rFont val="楷体"/>
        <charset val="134"/>
      </rPr>
      <t>赵亚萍</t>
    </r>
  </si>
  <si>
    <t>20200250102038</t>
  </si>
  <si>
    <r>
      <rPr>
        <sz val="11"/>
        <color theme="1"/>
        <rFont val="楷体"/>
        <charset val="134"/>
      </rPr>
      <t>山西大学大东关校区校园防疫志愿活动</t>
    </r>
    <r>
      <rPr>
        <sz val="11"/>
        <color theme="1"/>
        <rFont val="Times New Roman"/>
        <charset val="134"/>
      </rPr>
      <t>/</t>
    </r>
    <r>
      <rPr>
        <sz val="11"/>
        <color theme="1"/>
        <rFont val="楷体"/>
        <charset val="134"/>
      </rPr>
      <t>美化校园刷树活动</t>
    </r>
    <r>
      <rPr>
        <sz val="11"/>
        <color theme="1"/>
        <rFont val="Times New Roman"/>
        <charset val="134"/>
      </rPr>
      <t>/</t>
    </r>
    <r>
      <rPr>
        <sz val="11"/>
        <color theme="1"/>
        <rFont val="楷体"/>
        <charset val="134"/>
      </rPr>
      <t>光盘行动志愿服务活动</t>
    </r>
  </si>
  <si>
    <r>
      <rPr>
        <sz val="11"/>
        <color theme="1"/>
        <rFont val="楷体"/>
        <charset val="134"/>
      </rPr>
      <t>赵骁鹏</t>
    </r>
  </si>
  <si>
    <t>20200250105038</t>
  </si>
  <si>
    <r>
      <rPr>
        <sz val="11"/>
        <color theme="1"/>
        <rFont val="楷体"/>
        <charset val="134"/>
      </rPr>
      <t>山西大学大东关校区校园防疫志愿活动</t>
    </r>
    <r>
      <rPr>
        <sz val="11"/>
        <color theme="1"/>
        <rFont val="Times New Roman"/>
        <charset val="134"/>
      </rPr>
      <t>/</t>
    </r>
    <r>
      <rPr>
        <sz val="11"/>
        <color theme="1"/>
        <rFont val="楷体"/>
        <charset val="134"/>
      </rPr>
      <t>青志协花园执勤站岗</t>
    </r>
    <r>
      <rPr>
        <sz val="11"/>
        <color theme="1"/>
        <rFont val="Times New Roman"/>
        <charset val="134"/>
      </rPr>
      <t>/</t>
    </r>
    <r>
      <rPr>
        <sz val="11"/>
        <color theme="1"/>
        <rFont val="楷体"/>
        <charset val="134"/>
      </rPr>
      <t>白天青志协执勤站岗</t>
    </r>
  </si>
  <si>
    <r>
      <rPr>
        <sz val="11"/>
        <color theme="1"/>
        <rFont val="楷体"/>
        <charset val="134"/>
      </rPr>
      <t>赵雪丰</t>
    </r>
  </si>
  <si>
    <t>201802501440</t>
  </si>
  <si>
    <r>
      <rPr>
        <sz val="11"/>
        <color theme="1"/>
        <rFont val="楷体"/>
        <charset val="134"/>
      </rPr>
      <t xml:space="preserve">二青会开幕式导演组排练志愿服务
</t>
    </r>
    <r>
      <rPr>
        <sz val="11"/>
        <color theme="1"/>
        <rFont val="Times New Roman"/>
        <charset val="134"/>
      </rPr>
      <t>“</t>
    </r>
    <r>
      <rPr>
        <sz val="11"/>
        <color theme="1"/>
        <rFont val="楷体"/>
        <charset val="134"/>
      </rPr>
      <t>二青会</t>
    </r>
    <r>
      <rPr>
        <sz val="11"/>
        <color theme="1"/>
        <rFont val="Times New Roman"/>
        <charset val="134"/>
      </rPr>
      <t>”</t>
    </r>
    <r>
      <rPr>
        <sz val="11"/>
        <color theme="1"/>
        <rFont val="楷体"/>
        <charset val="134"/>
      </rPr>
      <t>志愿活动培训
二青会志愿活动出征仪式</t>
    </r>
  </si>
  <si>
    <r>
      <rPr>
        <sz val="11"/>
        <color theme="1"/>
        <rFont val="楷体"/>
        <charset val="134"/>
      </rPr>
      <t>田文慧</t>
    </r>
  </si>
  <si>
    <t>20200280105036</t>
  </si>
  <si>
    <r>
      <rPr>
        <sz val="11"/>
        <color theme="1"/>
        <rFont val="楷体"/>
        <charset val="134"/>
      </rPr>
      <t>寒假防疫志愿活动</t>
    </r>
    <r>
      <rPr>
        <sz val="11"/>
        <color theme="1"/>
        <rFont val="Times New Roman"/>
        <charset val="134"/>
      </rPr>
      <t>\</t>
    </r>
    <r>
      <rPr>
        <sz val="11"/>
        <color theme="1"/>
        <rFont val="楷体"/>
        <charset val="134"/>
      </rPr>
      <t>青春兴晋活动</t>
    </r>
    <r>
      <rPr>
        <sz val="11"/>
        <color theme="1"/>
        <rFont val="Times New Roman"/>
        <charset val="134"/>
      </rPr>
      <t>\</t>
    </r>
    <r>
      <rPr>
        <sz val="11"/>
        <color theme="1"/>
        <rFont val="楷体"/>
        <charset val="134"/>
      </rPr>
      <t>富力城，坤昇小区人口普查</t>
    </r>
    <r>
      <rPr>
        <sz val="11"/>
        <color theme="1"/>
        <rFont val="Times New Roman"/>
        <charset val="134"/>
      </rPr>
      <t>\</t>
    </r>
    <r>
      <rPr>
        <sz val="11"/>
        <color theme="1"/>
        <rFont val="楷体"/>
        <charset val="134"/>
      </rPr>
      <t>寒假大学生志愿岗</t>
    </r>
  </si>
  <si>
    <r>
      <rPr>
        <sz val="11"/>
        <color theme="1"/>
        <rFont val="楷体"/>
        <charset val="134"/>
      </rPr>
      <t>韩海斌</t>
    </r>
  </si>
  <si>
    <t>201802501110</t>
  </si>
  <si>
    <r>
      <rPr>
        <sz val="11"/>
        <color theme="1"/>
        <rFont val="楷体"/>
        <charset val="134"/>
      </rPr>
      <t>中华人民共和国第二届全国青年运动会志愿活动</t>
    </r>
    <r>
      <rPr>
        <sz val="11"/>
        <color theme="1"/>
        <rFont val="Times New Roman"/>
        <charset val="134"/>
      </rPr>
      <t xml:space="preserve"> </t>
    </r>
    <r>
      <rPr>
        <sz val="11"/>
        <color theme="1"/>
        <rFont val="楷体"/>
        <charset val="134"/>
      </rPr>
      <t>丽华社区人口普查志愿活动</t>
    </r>
    <r>
      <rPr>
        <sz val="11"/>
        <color theme="1"/>
        <rFont val="Times New Roman"/>
        <charset val="134"/>
      </rPr>
      <t xml:space="preserve"> </t>
    </r>
    <r>
      <rPr>
        <sz val="11"/>
        <color theme="1"/>
        <rFont val="楷体"/>
        <charset val="134"/>
      </rPr>
      <t>美化校园</t>
    </r>
  </si>
  <si>
    <r>
      <rPr>
        <sz val="11"/>
        <color theme="1"/>
        <rFont val="楷体"/>
        <charset val="134"/>
      </rPr>
      <t>张鑫</t>
    </r>
  </si>
  <si>
    <t>201902503136</t>
  </si>
  <si>
    <r>
      <rPr>
        <sz val="11"/>
        <color theme="1"/>
        <rFont val="楷体"/>
        <charset val="134"/>
      </rPr>
      <t>省图志愿活动，山西大学大东关校区校园防疫志愿活动，襄汾县疫情防控青年志愿活动活动</t>
    </r>
  </si>
  <si>
    <r>
      <rPr>
        <sz val="11"/>
        <color theme="1"/>
        <rFont val="楷体"/>
        <charset val="134"/>
      </rPr>
      <t>梁嘉威</t>
    </r>
  </si>
  <si>
    <t>201902810215</t>
  </si>
  <si>
    <r>
      <rPr>
        <sz val="11"/>
        <color theme="1"/>
        <rFont val="楷体"/>
        <charset val="134"/>
      </rPr>
      <t>坤昇小区人口普查</t>
    </r>
    <r>
      <rPr>
        <sz val="11"/>
        <color theme="1"/>
        <rFont val="Times New Roman"/>
        <charset val="134"/>
      </rPr>
      <t xml:space="preserve">  </t>
    </r>
    <r>
      <rPr>
        <sz val="11"/>
        <color theme="1"/>
        <rFont val="楷体"/>
        <charset val="134"/>
      </rPr>
      <t>坤昇小区社区教育大讲堂</t>
    </r>
    <r>
      <rPr>
        <sz val="11"/>
        <color theme="1"/>
        <rFont val="Times New Roman"/>
        <charset val="134"/>
      </rPr>
      <t xml:space="preserve">    </t>
    </r>
    <r>
      <rPr>
        <sz val="11"/>
        <color theme="1"/>
        <rFont val="楷体"/>
        <charset val="134"/>
      </rPr>
      <t>山西大学职业生涯规划志愿活动</t>
    </r>
  </si>
  <si>
    <r>
      <rPr>
        <sz val="11"/>
        <color theme="1"/>
        <rFont val="楷体"/>
        <charset val="134"/>
      </rPr>
      <t>魏东</t>
    </r>
  </si>
  <si>
    <t>201902810328</t>
  </si>
  <si>
    <r>
      <rPr>
        <sz val="11"/>
        <color theme="1"/>
        <rFont val="楷体"/>
        <charset val="134"/>
      </rPr>
      <t>山西大学大东关校区校园防疫志愿活动，富力城人口普查，山西大学职业生涯规划志愿活动</t>
    </r>
  </si>
  <si>
    <r>
      <rPr>
        <sz val="11"/>
        <color theme="1"/>
        <rFont val="楷体"/>
        <charset val="134"/>
      </rPr>
      <t>魏子超</t>
    </r>
  </si>
  <si>
    <t>201802503233</t>
  </si>
  <si>
    <r>
      <rPr>
        <sz val="11"/>
        <color theme="1"/>
        <rFont val="楷体"/>
        <charset val="134"/>
      </rPr>
      <t>富力城社区人口普查志愿活动</t>
    </r>
    <r>
      <rPr>
        <sz val="11"/>
        <color theme="1"/>
        <rFont val="Times New Roman"/>
        <charset val="134"/>
      </rPr>
      <t xml:space="preserve"> </t>
    </r>
    <r>
      <rPr>
        <sz val="11"/>
        <color theme="1"/>
        <rFont val="楷体"/>
        <charset val="134"/>
      </rPr>
      <t>山西大学迎新活动</t>
    </r>
    <r>
      <rPr>
        <sz val="11"/>
        <color theme="1"/>
        <rFont val="Times New Roman"/>
        <charset val="134"/>
      </rPr>
      <t xml:space="preserve"> </t>
    </r>
    <r>
      <rPr>
        <sz val="11"/>
        <color theme="1"/>
        <rFont val="楷体"/>
        <charset val="134"/>
      </rPr>
      <t>山西大学大东关校区校园防疫志愿活动</t>
    </r>
  </si>
  <si>
    <r>
      <rPr>
        <sz val="11"/>
        <color theme="1"/>
        <rFont val="楷体"/>
        <charset val="134"/>
      </rPr>
      <t>司佳宇</t>
    </r>
  </si>
  <si>
    <t>201802810927</t>
  </si>
  <si>
    <r>
      <rPr>
        <sz val="11"/>
        <color theme="1"/>
        <rFont val="楷体"/>
        <charset val="134"/>
      </rPr>
      <t>富力城社区人口普查志愿活动，坤昇小区人口普查志愿活动，疫情防控村级检查志愿活动</t>
    </r>
  </si>
  <si>
    <r>
      <rPr>
        <sz val="11"/>
        <color theme="1"/>
        <rFont val="楷体"/>
        <charset val="134"/>
      </rPr>
      <t>荆世鑫</t>
    </r>
  </si>
  <si>
    <t>201802810617</t>
  </si>
  <si>
    <r>
      <rPr>
        <sz val="11"/>
        <color theme="1"/>
        <rFont val="楷体"/>
        <charset val="134"/>
      </rPr>
      <t>丽华社区</t>
    </r>
    <r>
      <rPr>
        <sz val="11"/>
        <color theme="1"/>
        <rFont val="Times New Roman"/>
        <charset val="134"/>
      </rPr>
      <t>,</t>
    </r>
    <r>
      <rPr>
        <sz val="11"/>
        <color theme="1"/>
        <rFont val="楷体"/>
        <charset val="134"/>
      </rPr>
      <t>建设南路北社区</t>
    </r>
    <r>
      <rPr>
        <sz val="11"/>
        <color theme="1"/>
        <rFont val="Times New Roman"/>
        <charset val="134"/>
      </rPr>
      <t>,</t>
    </r>
    <r>
      <rPr>
        <sz val="11"/>
        <color theme="1"/>
        <rFont val="楷体"/>
        <charset val="134"/>
      </rPr>
      <t>大东关北社区</t>
    </r>
    <r>
      <rPr>
        <sz val="11"/>
        <color theme="1"/>
        <rFont val="Times New Roman"/>
        <charset val="134"/>
      </rPr>
      <t>,</t>
    </r>
    <r>
      <rPr>
        <sz val="11"/>
        <color theme="1"/>
        <rFont val="楷体"/>
        <charset val="134"/>
      </rPr>
      <t>坤昇小区人口普查活动，美化校园刷树活动</t>
    </r>
  </si>
  <si>
    <r>
      <rPr>
        <sz val="11"/>
        <color theme="1"/>
        <rFont val="楷体"/>
        <charset val="134"/>
      </rPr>
      <t>尚苏滢</t>
    </r>
  </si>
  <si>
    <t>20200250201019</t>
  </si>
  <si>
    <r>
      <rPr>
        <sz val="11"/>
        <color theme="1"/>
        <rFont val="楷体"/>
        <charset val="134"/>
      </rPr>
      <t>富力城人口普查</t>
    </r>
    <r>
      <rPr>
        <sz val="11"/>
        <color theme="1"/>
        <rFont val="Times New Roman"/>
        <charset val="134"/>
      </rPr>
      <t xml:space="preserve"> /</t>
    </r>
    <r>
      <rPr>
        <sz val="11"/>
        <color theme="1"/>
        <rFont val="楷体"/>
        <charset val="134"/>
      </rPr>
      <t>光盘行动志愿服务活动</t>
    </r>
    <r>
      <rPr>
        <sz val="11"/>
        <color theme="1"/>
        <rFont val="Times New Roman"/>
        <charset val="134"/>
      </rPr>
      <t xml:space="preserve">/ </t>
    </r>
    <r>
      <rPr>
        <sz val="11"/>
        <color theme="1"/>
        <rFont val="楷体"/>
        <charset val="134"/>
      </rPr>
      <t>疫情防控志愿服务（中心汽车站下午班）</t>
    </r>
  </si>
  <si>
    <r>
      <rPr>
        <sz val="11"/>
        <color theme="1"/>
        <rFont val="楷体"/>
        <charset val="134"/>
      </rPr>
      <t>李兰香</t>
    </r>
  </si>
  <si>
    <t>201902810714</t>
  </si>
  <si>
    <r>
      <rPr>
        <sz val="11"/>
        <color theme="1"/>
        <rFont val="楷体"/>
        <charset val="134"/>
      </rPr>
      <t>山阴县疫情防控志愿服务，山西大学大东关校区校园防疫志愿活动，青春新晋主题宣传活动</t>
    </r>
  </si>
  <si>
    <r>
      <rPr>
        <sz val="11"/>
        <color theme="1"/>
        <rFont val="楷体"/>
        <charset val="134"/>
      </rPr>
      <t>崔腾</t>
    </r>
  </si>
  <si>
    <t>201902501201</t>
  </si>
  <si>
    <r>
      <rPr>
        <sz val="11"/>
        <color theme="1"/>
        <rFont val="楷体"/>
        <charset val="134"/>
      </rPr>
      <t>丽华社区人口普查，大东关北社区人口普查，建设南路北社区人口普查，太原人工智能大会</t>
    </r>
  </si>
  <si>
    <r>
      <rPr>
        <sz val="11"/>
        <color theme="1"/>
        <rFont val="楷体"/>
        <charset val="134"/>
      </rPr>
      <t>李嘉晨</t>
    </r>
  </si>
  <si>
    <t>201802501413</t>
  </si>
  <si>
    <r>
      <rPr>
        <sz val="11"/>
        <color theme="1"/>
        <rFont val="楷体"/>
        <charset val="134"/>
      </rPr>
      <t xml:space="preserve">二青会开幕式导演组排练志愿服务
</t>
    </r>
    <r>
      <rPr>
        <sz val="11"/>
        <color theme="1"/>
        <rFont val="Times New Roman"/>
        <charset val="134"/>
      </rPr>
      <t>“</t>
    </r>
    <r>
      <rPr>
        <sz val="11"/>
        <color theme="1"/>
        <rFont val="楷体"/>
        <charset val="134"/>
      </rPr>
      <t>二青会</t>
    </r>
    <r>
      <rPr>
        <sz val="11"/>
        <color theme="1"/>
        <rFont val="Times New Roman"/>
        <charset val="134"/>
      </rPr>
      <t>”</t>
    </r>
    <r>
      <rPr>
        <sz val="11"/>
        <color theme="1"/>
        <rFont val="楷体"/>
        <charset val="134"/>
      </rPr>
      <t>志愿活动培训
山西大学</t>
    </r>
    <r>
      <rPr>
        <sz val="11"/>
        <color theme="1"/>
        <rFont val="Times New Roman"/>
        <charset val="134"/>
      </rPr>
      <t>2019</t>
    </r>
    <r>
      <rPr>
        <sz val="11"/>
        <color theme="1"/>
        <rFont val="楷体"/>
        <charset val="134"/>
      </rPr>
      <t>年春运志愿活动</t>
    </r>
  </si>
  <si>
    <r>
      <rPr>
        <sz val="11"/>
        <color theme="1"/>
        <rFont val="楷体"/>
        <charset val="134"/>
      </rPr>
      <t>党庆伟</t>
    </r>
  </si>
  <si>
    <t>201902502205</t>
  </si>
  <si>
    <r>
      <rPr>
        <sz val="11"/>
        <color theme="1"/>
        <rFont val="楷体"/>
        <charset val="134"/>
      </rPr>
      <t>校园防疫</t>
    </r>
    <r>
      <rPr>
        <sz val="11"/>
        <color theme="1"/>
        <rFont val="Times New Roman"/>
        <charset val="134"/>
      </rPr>
      <t xml:space="preserve"> </t>
    </r>
    <r>
      <rPr>
        <sz val="11"/>
        <color theme="1"/>
        <rFont val="楷体"/>
        <charset val="134"/>
      </rPr>
      <t>防艾志愿活动</t>
    </r>
    <r>
      <rPr>
        <sz val="11"/>
        <color theme="1"/>
        <rFont val="Times New Roman"/>
        <charset val="134"/>
      </rPr>
      <t xml:space="preserve"> </t>
    </r>
    <r>
      <rPr>
        <sz val="11"/>
        <color theme="1"/>
        <rFont val="楷体"/>
        <charset val="134"/>
      </rPr>
      <t>人工智能大会</t>
    </r>
    <r>
      <rPr>
        <sz val="11"/>
        <color theme="1"/>
        <rFont val="Times New Roman"/>
        <charset val="134"/>
      </rPr>
      <t xml:space="preserve"> </t>
    </r>
    <r>
      <rPr>
        <sz val="11"/>
        <color theme="1"/>
        <rFont val="楷体"/>
        <charset val="134"/>
      </rPr>
      <t>建设南路人口普查</t>
    </r>
    <r>
      <rPr>
        <sz val="11"/>
        <color theme="1"/>
        <rFont val="Times New Roman"/>
        <charset val="134"/>
      </rPr>
      <t xml:space="preserve"> </t>
    </r>
    <r>
      <rPr>
        <sz val="11"/>
        <color theme="1"/>
        <rFont val="楷体"/>
        <charset val="134"/>
      </rPr>
      <t>丽华社区人口普查</t>
    </r>
    <r>
      <rPr>
        <sz val="11"/>
        <color theme="1"/>
        <rFont val="Times New Roman"/>
        <charset val="134"/>
      </rPr>
      <t xml:space="preserve"> </t>
    </r>
    <r>
      <rPr>
        <sz val="11"/>
        <color theme="1"/>
        <rFont val="楷体"/>
        <charset val="134"/>
      </rPr>
      <t>美化校园</t>
    </r>
  </si>
  <si>
    <r>
      <rPr>
        <sz val="11"/>
        <color theme="1"/>
        <rFont val="楷体"/>
        <charset val="134"/>
      </rPr>
      <t>刘智伟</t>
    </r>
  </si>
  <si>
    <t>20200250203018</t>
  </si>
  <si>
    <r>
      <rPr>
        <sz val="11"/>
        <color theme="1"/>
        <rFont val="楷体"/>
        <charset val="134"/>
      </rPr>
      <t>富力城人口普查，丽华社区人口普查，坤昇小区人口普查，山西大学大东关校区校园防疫活动</t>
    </r>
  </si>
  <si>
    <r>
      <rPr>
        <sz val="11"/>
        <color theme="1"/>
        <rFont val="楷体"/>
        <charset val="134"/>
      </rPr>
      <t>刘梦渊</t>
    </r>
  </si>
  <si>
    <t>201802501417</t>
  </si>
  <si>
    <r>
      <rPr>
        <sz val="11"/>
        <color theme="1"/>
        <rFont val="楷体"/>
        <charset val="134"/>
      </rPr>
      <t xml:space="preserve">二青会开幕式导演组排练志愿服务
</t>
    </r>
    <r>
      <rPr>
        <sz val="11"/>
        <color theme="1"/>
        <rFont val="Times New Roman"/>
        <charset val="134"/>
      </rPr>
      <t>“</t>
    </r>
    <r>
      <rPr>
        <sz val="11"/>
        <color theme="1"/>
        <rFont val="楷体"/>
        <charset val="134"/>
      </rPr>
      <t>二青会</t>
    </r>
    <r>
      <rPr>
        <sz val="11"/>
        <color theme="1"/>
        <rFont val="Times New Roman"/>
        <charset val="134"/>
      </rPr>
      <t>”</t>
    </r>
    <r>
      <rPr>
        <sz val="11"/>
        <color theme="1"/>
        <rFont val="楷体"/>
        <charset val="134"/>
      </rPr>
      <t>志愿活动培训
山西大学</t>
    </r>
    <r>
      <rPr>
        <sz val="11"/>
        <color theme="1"/>
        <rFont val="Times New Roman"/>
        <charset val="134"/>
      </rPr>
      <t>“</t>
    </r>
    <r>
      <rPr>
        <sz val="11"/>
        <color theme="1"/>
        <rFont val="楷体"/>
        <charset val="134"/>
      </rPr>
      <t>二青会</t>
    </r>
    <r>
      <rPr>
        <sz val="11"/>
        <color theme="1"/>
        <rFont val="Times New Roman"/>
        <charset val="134"/>
      </rPr>
      <t>”</t>
    </r>
    <r>
      <rPr>
        <sz val="11"/>
        <color theme="1"/>
        <rFont val="楷体"/>
        <charset val="134"/>
      </rPr>
      <t>志愿活动出征仪式</t>
    </r>
  </si>
  <si>
    <r>
      <rPr>
        <sz val="11"/>
        <color theme="1"/>
        <rFont val="楷体"/>
        <charset val="134"/>
      </rPr>
      <t>周洮</t>
    </r>
  </si>
  <si>
    <t>20200250203043</t>
  </si>
  <si>
    <r>
      <rPr>
        <sz val="11"/>
        <color theme="1"/>
        <rFont val="楷体"/>
        <charset val="134"/>
      </rPr>
      <t>丽华社区人口普查志愿活动</t>
    </r>
    <r>
      <rPr>
        <sz val="11"/>
        <color theme="1"/>
        <rFont val="Times New Roman"/>
        <charset val="134"/>
      </rPr>
      <t>/</t>
    </r>
    <r>
      <rPr>
        <sz val="11"/>
        <color theme="1"/>
        <rFont val="楷体"/>
        <charset val="134"/>
      </rPr>
      <t>坤昇小区人口普查活动</t>
    </r>
    <r>
      <rPr>
        <sz val="11"/>
        <color theme="1"/>
        <rFont val="Times New Roman"/>
        <charset val="134"/>
      </rPr>
      <t>/</t>
    </r>
    <r>
      <rPr>
        <sz val="11"/>
        <color theme="1"/>
        <rFont val="楷体"/>
        <charset val="134"/>
      </rPr>
      <t>传承文明，服务社会</t>
    </r>
    <r>
      <rPr>
        <sz val="11"/>
        <color theme="1"/>
        <rFont val="Times New Roman"/>
        <charset val="134"/>
      </rPr>
      <t>——</t>
    </r>
    <r>
      <rPr>
        <sz val="11"/>
        <color theme="1"/>
        <rFont val="楷体"/>
        <charset val="134"/>
      </rPr>
      <t>文源讲坛志愿活动</t>
    </r>
  </si>
  <si>
    <r>
      <rPr>
        <sz val="11"/>
        <color theme="1"/>
        <rFont val="楷体"/>
        <charset val="134"/>
      </rPr>
      <t>严无忧</t>
    </r>
  </si>
  <si>
    <t>201802501331</t>
  </si>
  <si>
    <r>
      <rPr>
        <sz val="11"/>
        <color theme="1"/>
        <rFont val="Times New Roman"/>
        <charset val="134"/>
      </rPr>
      <t xml:space="preserve"> “</t>
    </r>
    <r>
      <rPr>
        <sz val="11"/>
        <color theme="1"/>
        <rFont val="楷体"/>
        <charset val="134"/>
      </rPr>
      <t>二青会</t>
    </r>
    <r>
      <rPr>
        <sz val="11"/>
        <color theme="1"/>
        <rFont val="Times New Roman"/>
        <charset val="134"/>
      </rPr>
      <t>”</t>
    </r>
    <r>
      <rPr>
        <sz val="11"/>
        <color theme="1"/>
        <rFont val="楷体"/>
        <charset val="134"/>
      </rPr>
      <t>志愿活动培训、山西大学</t>
    </r>
    <r>
      <rPr>
        <sz val="11"/>
        <color theme="1"/>
        <rFont val="Times New Roman"/>
        <charset val="134"/>
      </rPr>
      <t>“</t>
    </r>
    <r>
      <rPr>
        <sz val="11"/>
        <color theme="1"/>
        <rFont val="楷体"/>
        <charset val="134"/>
      </rPr>
      <t>二青会</t>
    </r>
    <r>
      <rPr>
        <sz val="11"/>
        <color theme="1"/>
        <rFont val="Times New Roman"/>
        <charset val="134"/>
      </rPr>
      <t>”</t>
    </r>
    <r>
      <rPr>
        <sz val="11"/>
        <color theme="1"/>
        <rFont val="楷体"/>
        <charset val="134"/>
      </rPr>
      <t>志愿活动出征仪式、二青会开幕式导演组排练志愿服务</t>
    </r>
  </si>
  <si>
    <r>
      <rPr>
        <sz val="11"/>
        <color theme="1"/>
        <rFont val="楷体"/>
        <charset val="134"/>
      </rPr>
      <t>郭静文</t>
    </r>
  </si>
  <si>
    <t>201802501108</t>
  </si>
  <si>
    <r>
      <rPr>
        <sz val="11"/>
        <color theme="1"/>
        <rFont val="楷体"/>
        <charset val="134"/>
      </rPr>
      <t>中国（太原人工智能大会），建设南路北社区第七次人口普查志愿服务，丽华社区人口普查志愿活动</t>
    </r>
  </si>
  <si>
    <r>
      <rPr>
        <sz val="11"/>
        <color theme="1"/>
        <rFont val="楷体"/>
        <charset val="134"/>
      </rPr>
      <t>卢昌昌</t>
    </r>
  </si>
  <si>
    <t>201802503119</t>
  </si>
  <si>
    <r>
      <rPr>
        <sz val="11"/>
        <color theme="1"/>
        <rFont val="楷体"/>
        <charset val="134"/>
      </rPr>
      <t>山西大学</t>
    </r>
    <r>
      <rPr>
        <sz val="11"/>
        <color theme="1"/>
        <rFont val="Times New Roman"/>
        <charset val="134"/>
      </rPr>
      <t>“</t>
    </r>
    <r>
      <rPr>
        <sz val="11"/>
        <color theme="1"/>
        <rFont val="楷体"/>
        <charset val="134"/>
      </rPr>
      <t>二青会</t>
    </r>
    <r>
      <rPr>
        <sz val="11"/>
        <color theme="1"/>
        <rFont val="Times New Roman"/>
        <charset val="134"/>
      </rPr>
      <t>”</t>
    </r>
    <r>
      <rPr>
        <sz val="11"/>
        <color theme="1"/>
        <rFont val="楷体"/>
        <charset val="134"/>
      </rPr>
      <t>志愿活动出征仪式，二青会开幕式导演组排练志愿活动服务，</t>
    </r>
    <r>
      <rPr>
        <sz val="11"/>
        <color theme="1"/>
        <rFont val="Times New Roman"/>
        <charset val="134"/>
      </rPr>
      <t>“</t>
    </r>
    <r>
      <rPr>
        <sz val="11"/>
        <color theme="1"/>
        <rFont val="楷体"/>
        <charset val="134"/>
      </rPr>
      <t>二青会</t>
    </r>
    <r>
      <rPr>
        <sz val="11"/>
        <color theme="1"/>
        <rFont val="Times New Roman"/>
        <charset val="134"/>
      </rPr>
      <t>”</t>
    </r>
    <r>
      <rPr>
        <sz val="11"/>
        <color theme="1"/>
        <rFont val="楷体"/>
        <charset val="134"/>
      </rPr>
      <t>志愿活动培训</t>
    </r>
  </si>
  <si>
    <r>
      <rPr>
        <sz val="11"/>
        <color theme="1"/>
        <rFont val="楷体"/>
        <charset val="134"/>
      </rPr>
      <t>杨光</t>
    </r>
  </si>
  <si>
    <t>201802502235</t>
  </si>
  <si>
    <r>
      <rPr>
        <sz val="11"/>
        <color theme="1"/>
        <rFont val="楷体"/>
        <charset val="134"/>
      </rPr>
      <t>建设南路北社区第七次人口普查志愿活动，丽华社区人口普查活动，大东关北社区人口普查志愿活动</t>
    </r>
  </si>
  <si>
    <r>
      <rPr>
        <sz val="11"/>
        <color theme="1"/>
        <rFont val="楷体"/>
        <charset val="134"/>
      </rPr>
      <t>史少琛</t>
    </r>
  </si>
  <si>
    <t>20200280109031</t>
  </si>
  <si>
    <r>
      <rPr>
        <sz val="11"/>
        <color theme="1"/>
        <rFont val="楷体"/>
        <charset val="134"/>
      </rPr>
      <t>传承文明，服务社会</t>
    </r>
    <r>
      <rPr>
        <sz val="11"/>
        <color theme="1"/>
        <rFont val="Times New Roman"/>
        <charset val="134"/>
      </rPr>
      <t>—</t>
    </r>
    <r>
      <rPr>
        <sz val="11"/>
        <color theme="1"/>
        <rFont val="楷体"/>
        <charset val="134"/>
      </rPr>
      <t>文源讲坛志愿活动</t>
    </r>
    <r>
      <rPr>
        <sz val="11"/>
        <color theme="1"/>
        <rFont val="Times New Roman"/>
        <charset val="134"/>
      </rPr>
      <t>/</t>
    </r>
    <r>
      <rPr>
        <sz val="11"/>
        <color theme="1"/>
        <rFont val="楷体"/>
        <charset val="134"/>
      </rPr>
      <t>丽华社区人口普查活动</t>
    </r>
    <r>
      <rPr>
        <sz val="11"/>
        <color theme="1"/>
        <rFont val="Times New Roman"/>
        <charset val="134"/>
      </rPr>
      <t>/</t>
    </r>
    <r>
      <rPr>
        <sz val="11"/>
        <color theme="1"/>
        <rFont val="楷体"/>
        <charset val="134"/>
      </rPr>
      <t>建设南路北社区第七次人口普查</t>
    </r>
  </si>
  <si>
    <r>
      <rPr>
        <sz val="11"/>
        <color theme="1"/>
        <rFont val="楷体"/>
        <charset val="134"/>
      </rPr>
      <t>孙瑜含</t>
    </r>
  </si>
  <si>
    <t>201902810825</t>
  </si>
  <si>
    <r>
      <rPr>
        <sz val="11"/>
        <color theme="1"/>
        <rFont val="楷体"/>
        <charset val="134"/>
      </rPr>
      <t>神池县第三中学疫情防控志愿活动，坤昇小区人口普查</t>
    </r>
    <r>
      <rPr>
        <sz val="11"/>
        <color theme="1"/>
        <rFont val="Times New Roman"/>
        <charset val="134"/>
      </rPr>
      <t xml:space="preserve"> </t>
    </r>
    <r>
      <rPr>
        <sz val="11"/>
        <color theme="1"/>
        <rFont val="楷体"/>
        <charset val="134"/>
      </rPr>
      <t>丽华小区人口普查，山西省图书馆文化志愿活动</t>
    </r>
  </si>
  <si>
    <r>
      <rPr>
        <sz val="11"/>
        <color theme="1"/>
        <rFont val="楷体"/>
        <charset val="134"/>
      </rPr>
      <t>樊岩杰</t>
    </r>
  </si>
  <si>
    <t>20200250201004</t>
  </si>
  <si>
    <r>
      <rPr>
        <sz val="11"/>
        <color theme="1"/>
        <rFont val="楷体"/>
        <charset val="134"/>
      </rPr>
      <t>传承文明，服务社会</t>
    </r>
    <r>
      <rPr>
        <sz val="11"/>
        <color theme="1"/>
        <rFont val="Times New Roman"/>
        <charset val="134"/>
      </rPr>
      <t>——</t>
    </r>
    <r>
      <rPr>
        <sz val="11"/>
        <color theme="1"/>
        <rFont val="楷体"/>
        <charset val="134"/>
      </rPr>
      <t>文源讲坛志愿活动</t>
    </r>
    <r>
      <rPr>
        <sz val="11"/>
        <color theme="1"/>
        <rFont val="Times New Roman"/>
        <charset val="134"/>
      </rPr>
      <t xml:space="preserve"> </t>
    </r>
    <r>
      <rPr>
        <sz val="11"/>
        <color theme="1"/>
        <rFont val="楷体"/>
        <charset val="134"/>
      </rPr>
      <t>丽华社区人口普查活动、山西大学大东关校园防疫志愿活动</t>
    </r>
  </si>
  <si>
    <r>
      <rPr>
        <sz val="11"/>
        <color theme="1"/>
        <rFont val="楷体"/>
        <charset val="134"/>
      </rPr>
      <t>王晨晓</t>
    </r>
  </si>
  <si>
    <t>201902810626</t>
  </si>
  <si>
    <r>
      <rPr>
        <sz val="11"/>
        <color theme="1"/>
        <rFont val="楷体"/>
        <charset val="134"/>
      </rPr>
      <t>省图志愿活动，光盘行动志愿活动，丽华社区人口普查，大东关社区人口普查，建设南路北社区人口普查</t>
    </r>
  </si>
  <si>
    <r>
      <rPr>
        <sz val="11"/>
        <color theme="1"/>
        <rFont val="楷体"/>
        <charset val="134"/>
      </rPr>
      <t>居琬峰</t>
    </r>
  </si>
  <si>
    <t>201902810511</t>
  </si>
  <si>
    <r>
      <rPr>
        <sz val="11"/>
        <color theme="1"/>
        <rFont val="楷体"/>
        <charset val="134"/>
      </rPr>
      <t>大东关北社区人口普查志愿活动，丽华社区人口普查志愿活动，建设南路北社区第七次人口普查志愿活动</t>
    </r>
  </si>
  <si>
    <r>
      <rPr>
        <sz val="11"/>
        <color theme="1"/>
        <rFont val="楷体"/>
        <charset val="134"/>
      </rPr>
      <t>李爱峰</t>
    </r>
  </si>
  <si>
    <t>20200250202013</t>
  </si>
  <si>
    <r>
      <rPr>
        <sz val="11"/>
        <color theme="1"/>
        <rFont val="楷体"/>
        <charset val="134"/>
      </rPr>
      <t>富力城社区人口普查志愿活动</t>
    </r>
    <r>
      <rPr>
        <sz val="11"/>
        <color theme="1"/>
        <rFont val="Times New Roman"/>
        <charset val="134"/>
      </rPr>
      <t>/</t>
    </r>
    <r>
      <rPr>
        <sz val="11"/>
        <color theme="1"/>
        <rFont val="楷体"/>
        <charset val="134"/>
      </rPr>
      <t>丽华社区人口普查志愿活动</t>
    </r>
    <r>
      <rPr>
        <sz val="11"/>
        <color theme="1"/>
        <rFont val="Times New Roman"/>
        <charset val="134"/>
      </rPr>
      <t>/</t>
    </r>
    <r>
      <rPr>
        <sz val="11"/>
        <color theme="1"/>
        <rFont val="楷体"/>
        <charset val="134"/>
      </rPr>
      <t>传承文明，服务社会</t>
    </r>
    <r>
      <rPr>
        <sz val="11"/>
        <color theme="1"/>
        <rFont val="Times New Roman"/>
        <charset val="134"/>
      </rPr>
      <t>——</t>
    </r>
    <r>
      <rPr>
        <sz val="11"/>
        <color theme="1"/>
        <rFont val="楷体"/>
        <charset val="134"/>
      </rPr>
      <t>文源讲坛志愿服务</t>
    </r>
  </si>
  <si>
    <r>
      <rPr>
        <sz val="11"/>
        <color theme="1"/>
        <rFont val="楷体"/>
        <charset val="134"/>
      </rPr>
      <t>温江浩</t>
    </r>
  </si>
  <si>
    <t>201902811028</t>
  </si>
  <si>
    <r>
      <rPr>
        <sz val="11"/>
        <color theme="1"/>
        <rFont val="楷体"/>
        <charset val="134"/>
      </rPr>
      <t>大东关北社区人口普查，坤昇小区人口普查活动，坤昇小区社区教育大讲堂，山西大学赴市图书馆志愿服务</t>
    </r>
  </si>
  <si>
    <r>
      <rPr>
        <sz val="11"/>
        <color theme="1"/>
        <rFont val="楷体"/>
        <charset val="134"/>
      </rPr>
      <t>孙晓延</t>
    </r>
  </si>
  <si>
    <t>20200250104024</t>
  </si>
  <si>
    <r>
      <rPr>
        <sz val="11"/>
        <color theme="1"/>
        <rFont val="楷体"/>
        <charset val="134"/>
      </rPr>
      <t>介休市西关街道金融路社区疫情防控活动</t>
    </r>
    <r>
      <rPr>
        <sz val="11"/>
        <color theme="1"/>
        <rFont val="Times New Roman"/>
        <charset val="134"/>
      </rPr>
      <t>/</t>
    </r>
    <r>
      <rPr>
        <sz val="11"/>
        <color theme="1"/>
        <rFont val="楷体"/>
        <charset val="134"/>
      </rPr>
      <t>富力城社区人口普查活动</t>
    </r>
    <r>
      <rPr>
        <sz val="11"/>
        <color theme="1"/>
        <rFont val="Times New Roman"/>
        <charset val="134"/>
      </rPr>
      <t>/</t>
    </r>
    <r>
      <rPr>
        <sz val="11"/>
        <color theme="1"/>
        <rFont val="楷体"/>
        <charset val="134"/>
      </rPr>
      <t>建设南路北第七次人口普查志愿服务</t>
    </r>
  </si>
  <si>
    <r>
      <rPr>
        <sz val="11"/>
        <color theme="1"/>
        <rFont val="楷体"/>
        <charset val="134"/>
      </rPr>
      <t>杨祎浩</t>
    </r>
  </si>
  <si>
    <t>20200250201034</t>
  </si>
  <si>
    <r>
      <rPr>
        <sz val="11"/>
        <color theme="1"/>
        <rFont val="楷体"/>
        <charset val="134"/>
      </rPr>
      <t>传承文明，服务社会</t>
    </r>
    <r>
      <rPr>
        <sz val="11"/>
        <color theme="1"/>
        <rFont val="Times New Roman"/>
        <charset val="134"/>
      </rPr>
      <t>--</t>
    </r>
    <r>
      <rPr>
        <sz val="11"/>
        <color theme="1"/>
        <rFont val="楷体"/>
        <charset val="134"/>
      </rPr>
      <t>文源讲坛志愿服务</t>
    </r>
    <r>
      <rPr>
        <sz val="11"/>
        <color theme="1"/>
        <rFont val="Times New Roman"/>
        <charset val="134"/>
      </rPr>
      <t xml:space="preserve"> </t>
    </r>
    <r>
      <rPr>
        <sz val="11"/>
        <color theme="1"/>
        <rFont val="楷体"/>
        <charset val="134"/>
      </rPr>
      <t>大东关北社区人口普查志愿活动</t>
    </r>
    <r>
      <rPr>
        <sz val="11"/>
        <color theme="1"/>
        <rFont val="Times New Roman"/>
        <charset val="134"/>
      </rPr>
      <t xml:space="preserve"> </t>
    </r>
    <r>
      <rPr>
        <sz val="11"/>
        <color theme="1"/>
        <rFont val="楷体"/>
        <charset val="134"/>
      </rPr>
      <t>丽华社区人口普查志愿活动</t>
    </r>
  </si>
  <si>
    <r>
      <rPr>
        <sz val="11"/>
        <color theme="1"/>
        <rFont val="楷体"/>
        <charset val="134"/>
      </rPr>
      <t>宋英琦</t>
    </r>
  </si>
  <si>
    <t>20200250303024</t>
  </si>
  <si>
    <r>
      <rPr>
        <sz val="11"/>
        <color theme="1"/>
        <rFont val="楷体"/>
        <charset val="134"/>
      </rPr>
      <t>坤昇小区人口普查活动</t>
    </r>
    <r>
      <rPr>
        <sz val="11"/>
        <color theme="1"/>
        <rFont val="Times New Roman"/>
        <charset val="134"/>
      </rPr>
      <t>/</t>
    </r>
    <r>
      <rPr>
        <sz val="11"/>
        <color theme="1"/>
        <rFont val="楷体"/>
        <charset val="134"/>
      </rPr>
      <t>山西大学大东关校区校园防疫志愿活动</t>
    </r>
    <r>
      <rPr>
        <sz val="11"/>
        <color theme="1"/>
        <rFont val="Times New Roman"/>
        <charset val="134"/>
      </rPr>
      <t>/</t>
    </r>
    <r>
      <rPr>
        <sz val="11"/>
        <color theme="1"/>
        <rFont val="楷体"/>
        <charset val="134"/>
      </rPr>
      <t>美化校园刷树活动</t>
    </r>
    <r>
      <rPr>
        <sz val="11"/>
        <color theme="1"/>
        <rFont val="Times New Roman"/>
        <charset val="134"/>
      </rPr>
      <t>/</t>
    </r>
    <r>
      <rPr>
        <sz val="11"/>
        <color theme="1"/>
        <rFont val="楷体"/>
        <charset val="134"/>
      </rPr>
      <t>光盘行动志愿服务活动</t>
    </r>
  </si>
  <si>
    <r>
      <rPr>
        <sz val="11"/>
        <color theme="1"/>
        <rFont val="楷体"/>
        <charset val="134"/>
      </rPr>
      <t>白锦钰</t>
    </r>
  </si>
  <si>
    <t>20200280105001</t>
  </si>
  <si>
    <r>
      <rPr>
        <sz val="11"/>
        <color theme="1"/>
        <rFont val="楷体"/>
        <charset val="134"/>
      </rPr>
      <t>富力城社区人口普查志愿活动</t>
    </r>
    <r>
      <rPr>
        <sz val="11"/>
        <color theme="1"/>
        <rFont val="Times New Roman"/>
        <charset val="134"/>
      </rPr>
      <t xml:space="preserve"> </t>
    </r>
    <r>
      <rPr>
        <sz val="11"/>
        <color theme="1"/>
        <rFont val="楷体"/>
        <charset val="134"/>
      </rPr>
      <t>山西大学大东关校区校园防疫志愿活动</t>
    </r>
    <r>
      <rPr>
        <sz val="11"/>
        <color theme="1"/>
        <rFont val="Times New Roman"/>
        <charset val="134"/>
      </rPr>
      <t xml:space="preserve"> </t>
    </r>
    <r>
      <rPr>
        <sz val="11"/>
        <color theme="1"/>
        <rFont val="楷体"/>
        <charset val="134"/>
      </rPr>
      <t>山西大学大东关校区校园防疫志愿活动</t>
    </r>
  </si>
  <si>
    <r>
      <rPr>
        <sz val="11"/>
        <color theme="1"/>
        <rFont val="楷体"/>
        <charset val="134"/>
      </rPr>
      <t>邢文凯</t>
    </r>
  </si>
  <si>
    <t>20200280105043</t>
  </si>
  <si>
    <r>
      <rPr>
        <sz val="11"/>
        <color theme="1"/>
        <rFont val="楷体"/>
        <charset val="134"/>
      </rPr>
      <t>丽华社区，建设南路北社区人口普查，坤昇小区社区教育大讲堂，传承文明，服务社会</t>
    </r>
    <r>
      <rPr>
        <sz val="11"/>
        <color theme="1"/>
        <rFont val="Times New Roman"/>
        <charset val="134"/>
      </rPr>
      <t>—</t>
    </r>
    <r>
      <rPr>
        <sz val="11"/>
        <color theme="1"/>
        <rFont val="楷体"/>
        <charset val="134"/>
      </rPr>
      <t>文源讲坛志愿活动</t>
    </r>
  </si>
  <si>
    <r>
      <rPr>
        <sz val="11"/>
        <color theme="1"/>
        <rFont val="楷体"/>
        <charset val="134"/>
      </rPr>
      <t>陈琢绎</t>
    </r>
  </si>
  <si>
    <t>201802501405</t>
  </si>
  <si>
    <r>
      <rPr>
        <sz val="11"/>
        <color theme="1"/>
        <rFont val="楷体"/>
        <charset val="134"/>
      </rPr>
      <t xml:space="preserve">山西大学迎新活动
二青会开幕式导演组排练志愿服务
</t>
    </r>
    <r>
      <rPr>
        <sz val="11"/>
        <color theme="1"/>
        <rFont val="Times New Roman"/>
        <charset val="134"/>
      </rPr>
      <t>“</t>
    </r>
    <r>
      <rPr>
        <sz val="11"/>
        <color theme="1"/>
        <rFont val="楷体"/>
        <charset val="134"/>
      </rPr>
      <t>二青会</t>
    </r>
    <r>
      <rPr>
        <sz val="11"/>
        <color theme="1"/>
        <rFont val="Times New Roman"/>
        <charset val="134"/>
      </rPr>
      <t>”</t>
    </r>
    <r>
      <rPr>
        <sz val="11"/>
        <color theme="1"/>
        <rFont val="楷体"/>
        <charset val="134"/>
      </rPr>
      <t xml:space="preserve">志愿活动培训
</t>
    </r>
    <r>
      <rPr>
        <sz val="11"/>
        <color theme="1"/>
        <rFont val="Times New Roman"/>
        <charset val="134"/>
      </rPr>
      <t>“</t>
    </r>
    <r>
      <rPr>
        <sz val="11"/>
        <color theme="1"/>
        <rFont val="楷体"/>
        <charset val="134"/>
      </rPr>
      <t>二青会</t>
    </r>
    <r>
      <rPr>
        <sz val="11"/>
        <color theme="1"/>
        <rFont val="Times New Roman"/>
        <charset val="134"/>
      </rPr>
      <t>”</t>
    </r>
    <r>
      <rPr>
        <sz val="11"/>
        <color theme="1"/>
        <rFont val="楷体"/>
        <charset val="134"/>
      </rPr>
      <t>志愿活动出征仪式</t>
    </r>
  </si>
  <si>
    <r>
      <rPr>
        <sz val="11"/>
        <color theme="1"/>
        <rFont val="楷体"/>
        <charset val="134"/>
      </rPr>
      <t>刘洋</t>
    </r>
  </si>
  <si>
    <t>201802810528</t>
  </si>
  <si>
    <r>
      <rPr>
        <sz val="11"/>
        <color theme="1"/>
        <rFont val="楷体"/>
        <charset val="134"/>
      </rPr>
      <t>朔州市疫情防控志愿活动服务活动，朔州市中心医院疫情防控志愿服务活动，美丽朔州，塞上绿洲巡河护河活动</t>
    </r>
  </si>
  <si>
    <r>
      <rPr>
        <sz val="11"/>
        <color theme="1"/>
        <rFont val="楷体"/>
        <charset val="134"/>
      </rPr>
      <t>王昕怡</t>
    </r>
  </si>
  <si>
    <t>201802811027</t>
  </si>
  <si>
    <r>
      <rPr>
        <sz val="11"/>
        <color theme="1"/>
        <rFont val="楷体"/>
        <charset val="134"/>
      </rPr>
      <t>疫情防控志愿活动、丽华社区</t>
    </r>
    <r>
      <rPr>
        <sz val="11"/>
        <color theme="1"/>
        <rFont val="Times New Roman"/>
        <charset val="134"/>
      </rPr>
      <t>,</t>
    </r>
    <r>
      <rPr>
        <sz val="11"/>
        <color theme="1"/>
        <rFont val="楷体"/>
        <charset val="134"/>
      </rPr>
      <t>建设南路北社区</t>
    </r>
    <r>
      <rPr>
        <sz val="11"/>
        <color theme="1"/>
        <rFont val="Times New Roman"/>
        <charset val="134"/>
      </rPr>
      <t>,</t>
    </r>
    <r>
      <rPr>
        <sz val="11"/>
        <color theme="1"/>
        <rFont val="楷体"/>
        <charset val="134"/>
      </rPr>
      <t>大东关北社区</t>
    </r>
    <r>
      <rPr>
        <sz val="11"/>
        <color theme="1"/>
        <rFont val="Times New Roman"/>
        <charset val="134"/>
      </rPr>
      <t>,</t>
    </r>
    <r>
      <rPr>
        <sz val="11"/>
        <color theme="1"/>
        <rFont val="楷体"/>
        <charset val="134"/>
      </rPr>
      <t>坤昇小区人口普查活动，美化校园刷树活动</t>
    </r>
  </si>
  <si>
    <r>
      <rPr>
        <sz val="11"/>
        <color theme="1"/>
        <rFont val="楷体"/>
        <charset val="134"/>
      </rPr>
      <t>智午杰</t>
    </r>
  </si>
  <si>
    <t>201902501140</t>
  </si>
  <si>
    <r>
      <rPr>
        <sz val="11"/>
        <color theme="1"/>
        <rFont val="楷体"/>
        <charset val="134"/>
      </rPr>
      <t>龙城义工公益图书馆，防艾宣传晚会，防艾校内宣传，富力城社区人口普查，美化校园刷树活动，防艾知识巡讲</t>
    </r>
  </si>
  <si>
    <r>
      <rPr>
        <sz val="11"/>
        <color theme="1"/>
        <rFont val="楷体"/>
        <charset val="134"/>
      </rPr>
      <t>王元春</t>
    </r>
  </si>
  <si>
    <t>201902501133</t>
  </si>
  <si>
    <r>
      <rPr>
        <sz val="11"/>
        <color theme="1"/>
        <rFont val="楷体"/>
        <charset val="134"/>
      </rPr>
      <t>青春兴晋</t>
    </r>
    <r>
      <rPr>
        <sz val="11"/>
        <color theme="1"/>
        <rFont val="Times New Roman"/>
        <charset val="134"/>
      </rPr>
      <t>·“</t>
    </r>
    <r>
      <rPr>
        <sz val="11"/>
        <color theme="1"/>
        <rFont val="楷体"/>
        <charset val="134"/>
      </rPr>
      <t>疫</t>
    </r>
    <r>
      <rPr>
        <sz val="11"/>
        <color theme="1"/>
        <rFont val="Times New Roman"/>
        <charset val="134"/>
      </rPr>
      <t>”</t>
    </r>
    <r>
      <rPr>
        <sz val="11"/>
        <color theme="1"/>
        <rFont val="楷体"/>
        <charset val="134"/>
      </rPr>
      <t>线有我志愿服务活动，绽放战疫青春</t>
    </r>
    <r>
      <rPr>
        <sz val="11"/>
        <color theme="1"/>
        <rFont val="Times New Roman"/>
        <charset val="134"/>
      </rPr>
      <t>·</t>
    </r>
    <r>
      <rPr>
        <sz val="11"/>
        <color theme="1"/>
        <rFont val="楷体"/>
        <charset val="134"/>
      </rPr>
      <t>坚定制度自信</t>
    </r>
    <r>
      <rPr>
        <sz val="11"/>
        <color theme="1"/>
        <rFont val="Times New Roman"/>
        <charset val="134"/>
      </rPr>
      <t>”</t>
    </r>
    <r>
      <rPr>
        <sz val="11"/>
        <color theme="1"/>
        <rFont val="楷体"/>
        <charset val="134"/>
      </rPr>
      <t>志愿服务实践活动，为家乡防疫保驾护航</t>
    </r>
  </si>
  <si>
    <r>
      <rPr>
        <sz val="11"/>
        <color theme="1"/>
        <rFont val="楷体"/>
        <charset val="134"/>
      </rPr>
      <t>陈慧雯</t>
    </r>
  </si>
  <si>
    <t>20200280102004</t>
  </si>
  <si>
    <r>
      <rPr>
        <sz val="11"/>
        <color theme="1"/>
        <rFont val="楷体"/>
        <charset val="134"/>
      </rPr>
      <t>山西大学大东关校区校园防疫志愿活动</t>
    </r>
    <r>
      <rPr>
        <sz val="11"/>
        <color theme="1"/>
        <rFont val="Times New Roman"/>
        <charset val="134"/>
      </rPr>
      <t>/</t>
    </r>
    <r>
      <rPr>
        <sz val="11"/>
        <color theme="1"/>
        <rFont val="楷体"/>
        <charset val="134"/>
      </rPr>
      <t>建设南路北社区第七次人口普查志愿服务</t>
    </r>
    <r>
      <rPr>
        <sz val="11"/>
        <color theme="1"/>
        <rFont val="Times New Roman"/>
        <charset val="134"/>
      </rPr>
      <t>/</t>
    </r>
    <r>
      <rPr>
        <sz val="11"/>
        <color theme="1"/>
        <rFont val="楷体"/>
        <charset val="134"/>
      </rPr>
      <t>大东关北社区人口普查志愿活动</t>
    </r>
  </si>
  <si>
    <r>
      <rPr>
        <sz val="11"/>
        <color theme="1"/>
        <rFont val="楷体"/>
        <charset val="134"/>
      </rPr>
      <t>白惠珍</t>
    </r>
  </si>
  <si>
    <t>201802810802</t>
  </si>
  <si>
    <r>
      <rPr>
        <sz val="11"/>
        <color theme="1"/>
        <rFont val="Times New Roman"/>
        <charset val="134"/>
      </rPr>
      <t>”</t>
    </r>
    <r>
      <rPr>
        <sz val="11"/>
        <color theme="1"/>
        <rFont val="楷体"/>
        <charset val="134"/>
      </rPr>
      <t>二青会</t>
    </r>
    <r>
      <rPr>
        <sz val="11"/>
        <color theme="1"/>
        <rFont val="Times New Roman"/>
        <charset val="134"/>
      </rPr>
      <t>“</t>
    </r>
    <r>
      <rPr>
        <sz val="11"/>
        <color theme="1"/>
        <rFont val="楷体"/>
        <charset val="134"/>
      </rPr>
      <t>志愿活动培训</t>
    </r>
    <r>
      <rPr>
        <sz val="11"/>
        <color theme="1"/>
        <rFont val="Times New Roman"/>
        <charset val="134"/>
      </rPr>
      <t xml:space="preserve"> </t>
    </r>
    <r>
      <rPr>
        <sz val="11"/>
        <color theme="1"/>
        <rFont val="楷体"/>
        <charset val="134"/>
      </rPr>
      <t>山西大学礼仪志愿活动培训</t>
    </r>
    <r>
      <rPr>
        <sz val="11"/>
        <color theme="1"/>
        <rFont val="Times New Roman"/>
        <charset val="134"/>
      </rPr>
      <t xml:space="preserve"> </t>
    </r>
    <r>
      <rPr>
        <sz val="11"/>
        <color theme="1"/>
        <rFont val="楷体"/>
        <charset val="134"/>
      </rPr>
      <t>二青会开幕式导演组排练志愿服务</t>
    </r>
    <r>
      <rPr>
        <sz val="11"/>
        <color theme="1"/>
        <rFont val="Times New Roman"/>
        <charset val="134"/>
      </rPr>
      <t xml:space="preserve"> </t>
    </r>
    <r>
      <rPr>
        <sz val="11"/>
        <color theme="1"/>
        <rFont val="楷体"/>
        <charset val="134"/>
      </rPr>
      <t>二青会志愿活动中心服务活动</t>
    </r>
  </si>
  <si>
    <r>
      <rPr>
        <sz val="11"/>
        <color theme="1"/>
        <rFont val="楷体"/>
        <charset val="134"/>
      </rPr>
      <t>张婷婷</t>
    </r>
  </si>
  <si>
    <t>201802501136</t>
  </si>
  <si>
    <r>
      <rPr>
        <sz val="11"/>
        <color theme="1"/>
        <rFont val="楷体"/>
        <charset val="134"/>
      </rPr>
      <t>塑站塑决</t>
    </r>
    <r>
      <rPr>
        <sz val="11"/>
        <color theme="1"/>
        <rFont val="Times New Roman"/>
        <charset val="134"/>
      </rPr>
      <t xml:space="preserve"> </t>
    </r>
    <r>
      <rPr>
        <sz val="11"/>
        <color theme="1"/>
        <rFont val="楷体"/>
        <charset val="134"/>
      </rPr>
      <t>关艾</t>
    </r>
    <r>
      <rPr>
        <sz val="11"/>
        <color theme="1"/>
        <rFont val="Times New Roman"/>
        <charset val="134"/>
      </rPr>
      <t xml:space="preserve"> </t>
    </r>
    <r>
      <rPr>
        <sz val="11"/>
        <color theme="1"/>
        <rFont val="楷体"/>
        <charset val="134"/>
      </rPr>
      <t>龙城义工</t>
    </r>
    <r>
      <rPr>
        <sz val="11"/>
        <color theme="1"/>
        <rFont val="Times New Roman"/>
        <charset val="134"/>
      </rPr>
      <t>“</t>
    </r>
    <r>
      <rPr>
        <sz val="11"/>
        <color theme="1"/>
        <rFont val="楷体"/>
        <charset val="134"/>
      </rPr>
      <t>等</t>
    </r>
    <r>
      <rPr>
        <sz val="11"/>
        <color theme="1"/>
        <rFont val="Times New Roman"/>
        <charset val="134"/>
      </rPr>
      <t>·</t>
    </r>
    <r>
      <rPr>
        <sz val="11"/>
        <color theme="1"/>
        <rFont val="楷体"/>
        <charset val="134"/>
      </rPr>
      <t>艺术影城公益图书室</t>
    </r>
    <r>
      <rPr>
        <sz val="11"/>
        <color theme="1"/>
        <rFont val="Times New Roman"/>
        <charset val="134"/>
      </rPr>
      <t>(</t>
    </r>
    <r>
      <rPr>
        <sz val="11"/>
        <color theme="1"/>
        <rFont val="楷体"/>
        <charset val="134"/>
      </rPr>
      <t>四期）</t>
    </r>
    <r>
      <rPr>
        <sz val="11"/>
        <color theme="1"/>
        <rFont val="Times New Roman"/>
        <charset val="134"/>
      </rPr>
      <t xml:space="preserve"> </t>
    </r>
    <r>
      <rPr>
        <sz val="11"/>
        <color theme="1"/>
        <rFont val="楷体"/>
        <charset val="134"/>
      </rPr>
      <t>山西大学迎新活动</t>
    </r>
    <r>
      <rPr>
        <sz val="11"/>
        <color theme="1"/>
        <rFont val="Times New Roman"/>
        <charset val="134"/>
      </rPr>
      <t xml:space="preserve"> </t>
    </r>
    <r>
      <rPr>
        <sz val="11"/>
        <color theme="1"/>
        <rFont val="楷体"/>
        <charset val="134"/>
      </rPr>
      <t>二青会、光盘行动、校园刷树</t>
    </r>
  </si>
  <si>
    <r>
      <rPr>
        <sz val="11"/>
        <color theme="1"/>
        <rFont val="楷体"/>
        <charset val="134"/>
      </rPr>
      <t>张娟</t>
    </r>
  </si>
  <si>
    <t>20200250203037</t>
  </si>
  <si>
    <r>
      <rPr>
        <sz val="11"/>
        <color theme="1"/>
        <rFont val="楷体"/>
        <charset val="134"/>
      </rPr>
      <t>富力城人口普查、传承文明，服务社会</t>
    </r>
    <r>
      <rPr>
        <sz val="11"/>
        <color theme="1"/>
        <rFont val="Times New Roman"/>
        <charset val="134"/>
      </rPr>
      <t>—</t>
    </r>
    <r>
      <rPr>
        <sz val="11"/>
        <color theme="1"/>
        <rFont val="楷体"/>
        <charset val="134"/>
      </rPr>
      <t>文源讲坛志愿活动，坤昇小区人口普查，丽华社区人口普查，开学志愿服务</t>
    </r>
  </si>
  <si>
    <r>
      <rPr>
        <sz val="11"/>
        <color theme="1"/>
        <rFont val="楷体"/>
        <charset val="134"/>
      </rPr>
      <t>何文军</t>
    </r>
  </si>
  <si>
    <t>20200280105018</t>
  </si>
  <si>
    <r>
      <rPr>
        <sz val="11"/>
        <color theme="1"/>
        <rFont val="楷体"/>
        <charset val="134"/>
      </rPr>
      <t>山阴县疫情防控志愿服务</t>
    </r>
    <r>
      <rPr>
        <sz val="11"/>
        <color theme="1"/>
        <rFont val="Times New Roman"/>
        <charset val="134"/>
      </rPr>
      <t>/</t>
    </r>
    <r>
      <rPr>
        <sz val="11"/>
        <color theme="1"/>
        <rFont val="楷体"/>
        <charset val="134"/>
      </rPr>
      <t>富力城社区人口普查志愿活动</t>
    </r>
    <r>
      <rPr>
        <sz val="11"/>
        <color theme="1"/>
        <rFont val="Times New Roman"/>
        <charset val="134"/>
      </rPr>
      <t>/</t>
    </r>
    <r>
      <rPr>
        <sz val="11"/>
        <color theme="1"/>
        <rFont val="楷体"/>
        <charset val="134"/>
      </rPr>
      <t>美化校园刷树活动</t>
    </r>
    <r>
      <rPr>
        <sz val="11"/>
        <color theme="1"/>
        <rFont val="Times New Roman"/>
        <charset val="134"/>
      </rPr>
      <t>/</t>
    </r>
    <r>
      <rPr>
        <sz val="11"/>
        <color theme="1"/>
        <rFont val="楷体"/>
        <charset val="134"/>
      </rPr>
      <t>山西大学大东关校区校园防疫志愿活动</t>
    </r>
  </si>
  <si>
    <r>
      <rPr>
        <sz val="11"/>
        <color theme="1"/>
        <rFont val="楷体"/>
        <charset val="134"/>
      </rPr>
      <t>张祯</t>
    </r>
  </si>
  <si>
    <t>201902502136</t>
  </si>
  <si>
    <r>
      <rPr>
        <sz val="11"/>
        <color theme="1"/>
        <rFont val="楷体"/>
        <charset val="134"/>
      </rPr>
      <t>防艾宣传晚会，防艾校内宣传，坤昇小区人口普查活动，山西大学大东关校区防疫活动，防艾知识巡讲，假期防疫活动</t>
    </r>
  </si>
  <si>
    <r>
      <rPr>
        <sz val="11"/>
        <color theme="1"/>
        <rFont val="楷体"/>
        <charset val="134"/>
      </rPr>
      <t>王玉凤</t>
    </r>
  </si>
  <si>
    <t>201802501122</t>
  </si>
  <si>
    <r>
      <rPr>
        <sz val="11"/>
        <color theme="1"/>
        <rFont val="楷体"/>
        <charset val="134"/>
      </rPr>
      <t>全国第二届青年运动会，</t>
    </r>
    <r>
      <rPr>
        <sz val="11"/>
        <color theme="1"/>
        <rFont val="Times New Roman"/>
        <charset val="134"/>
      </rPr>
      <t>“</t>
    </r>
    <r>
      <rPr>
        <sz val="11"/>
        <color theme="1"/>
        <rFont val="楷体"/>
        <charset val="134"/>
      </rPr>
      <t>美化校园</t>
    </r>
    <r>
      <rPr>
        <sz val="11"/>
        <color theme="1"/>
        <rFont val="Times New Roman"/>
        <charset val="134"/>
      </rPr>
      <t xml:space="preserve"> </t>
    </r>
    <r>
      <rPr>
        <sz val="11"/>
        <color theme="1"/>
        <rFont val="楷体"/>
        <charset val="134"/>
      </rPr>
      <t>你我同行</t>
    </r>
    <r>
      <rPr>
        <sz val="11"/>
        <color theme="1"/>
        <rFont val="Times New Roman"/>
        <charset val="134"/>
      </rPr>
      <t>”</t>
    </r>
    <r>
      <rPr>
        <sz val="11"/>
        <color theme="1"/>
        <rFont val="楷体"/>
        <charset val="134"/>
      </rPr>
      <t>志愿服务活动，迎新活动，光盘行动志愿服务活动，美化校园刷树活动</t>
    </r>
  </si>
  <si>
    <r>
      <rPr>
        <sz val="11"/>
        <color theme="1"/>
        <rFont val="楷体"/>
        <charset val="134"/>
      </rPr>
      <t>师晓萌</t>
    </r>
  </si>
  <si>
    <t>20200280105034</t>
  </si>
  <si>
    <r>
      <rPr>
        <sz val="11"/>
        <color theme="1"/>
        <rFont val="楷体"/>
        <charset val="134"/>
      </rPr>
      <t>平遥防疫志愿</t>
    </r>
    <r>
      <rPr>
        <sz val="11"/>
        <color theme="1"/>
        <rFont val="Times New Roman"/>
        <charset val="134"/>
      </rPr>
      <t>/</t>
    </r>
    <r>
      <rPr>
        <sz val="11"/>
        <color theme="1"/>
        <rFont val="楷体"/>
        <charset val="134"/>
      </rPr>
      <t>富力城人口普查志愿活动</t>
    </r>
    <r>
      <rPr>
        <sz val="11"/>
        <color theme="1"/>
        <rFont val="Times New Roman"/>
        <charset val="134"/>
      </rPr>
      <t>/</t>
    </r>
    <r>
      <rPr>
        <sz val="11"/>
        <color theme="1"/>
        <rFont val="楷体"/>
        <charset val="134"/>
      </rPr>
      <t>美化校园刷树活动</t>
    </r>
    <r>
      <rPr>
        <sz val="11"/>
        <color theme="1"/>
        <rFont val="Times New Roman"/>
        <charset val="134"/>
      </rPr>
      <t>/</t>
    </r>
    <r>
      <rPr>
        <sz val="11"/>
        <color theme="1"/>
        <rFont val="楷体"/>
        <charset val="134"/>
      </rPr>
      <t>山西大学大东关校区防疫活动</t>
    </r>
    <r>
      <rPr>
        <sz val="11"/>
        <color theme="1"/>
        <rFont val="Times New Roman"/>
        <charset val="134"/>
      </rPr>
      <t>/</t>
    </r>
    <r>
      <rPr>
        <sz val="11"/>
        <color theme="1"/>
        <rFont val="楷体"/>
        <charset val="134"/>
      </rPr>
      <t>山西大学大东关校区防疫活动</t>
    </r>
  </si>
  <si>
    <r>
      <rPr>
        <sz val="11"/>
        <color theme="1"/>
        <rFont val="楷体"/>
        <charset val="134"/>
      </rPr>
      <t>陈世魁</t>
    </r>
  </si>
  <si>
    <t>201802501404</t>
  </si>
  <si>
    <r>
      <rPr>
        <sz val="11"/>
        <color theme="1"/>
        <rFont val="楷体"/>
        <charset val="134"/>
      </rPr>
      <t>二青会开幕式导演组排练
富力城社区人口普查
青运村志愿活动服务项目
山西大学二青会志愿活动出征仪式
二青会志愿活动培训</t>
    </r>
  </si>
  <si>
    <r>
      <rPr>
        <sz val="11"/>
        <color theme="1"/>
        <rFont val="楷体"/>
        <charset val="134"/>
      </rPr>
      <t>张春雨</t>
    </r>
  </si>
  <si>
    <t>201902501232</t>
  </si>
  <si>
    <r>
      <rPr>
        <sz val="11"/>
        <color theme="1"/>
        <rFont val="楷体"/>
        <charset val="134"/>
      </rPr>
      <t>丽华社区人口普查，大东关北社区人口普查，富力城社区人口普查活动，建设南路北社区人口普查活动，中国太原人工智能大会</t>
    </r>
  </si>
  <si>
    <r>
      <rPr>
        <sz val="11"/>
        <color theme="1"/>
        <rFont val="楷体"/>
        <charset val="134"/>
      </rPr>
      <t>柴瑞琴</t>
    </r>
  </si>
  <si>
    <t>20200250103002</t>
  </si>
  <si>
    <r>
      <rPr>
        <sz val="11"/>
        <color theme="1"/>
        <rFont val="楷体"/>
        <charset val="134"/>
      </rPr>
      <t>山西大学大东关校区校园防疫志愿活动</t>
    </r>
    <r>
      <rPr>
        <sz val="11"/>
        <color theme="1"/>
        <rFont val="Times New Roman"/>
        <charset val="134"/>
      </rPr>
      <t>/</t>
    </r>
    <r>
      <rPr>
        <sz val="11"/>
        <color theme="1"/>
        <rFont val="楷体"/>
        <charset val="134"/>
      </rPr>
      <t>美化校园刷树活动</t>
    </r>
    <r>
      <rPr>
        <sz val="11"/>
        <color theme="1"/>
        <rFont val="Times New Roman"/>
        <charset val="134"/>
      </rPr>
      <t>/</t>
    </r>
    <r>
      <rPr>
        <sz val="11"/>
        <color theme="1"/>
        <rFont val="楷体"/>
        <charset val="134"/>
      </rPr>
      <t>光盘行动志愿服务活动</t>
    </r>
    <r>
      <rPr>
        <sz val="11"/>
        <color theme="1"/>
        <rFont val="Times New Roman"/>
        <charset val="134"/>
      </rPr>
      <t>/</t>
    </r>
    <r>
      <rPr>
        <sz val="11"/>
        <color theme="1"/>
        <rFont val="楷体"/>
        <charset val="134"/>
      </rPr>
      <t>传承文明，服务社会</t>
    </r>
    <r>
      <rPr>
        <sz val="11"/>
        <color theme="1"/>
        <rFont val="Times New Roman"/>
        <charset val="134"/>
      </rPr>
      <t>——</t>
    </r>
    <r>
      <rPr>
        <sz val="11"/>
        <color theme="1"/>
        <rFont val="楷体"/>
        <charset val="134"/>
      </rPr>
      <t>文源讲坛志愿服务</t>
    </r>
  </si>
  <si>
    <r>
      <rPr>
        <sz val="11"/>
        <color theme="1"/>
        <rFont val="楷体"/>
        <charset val="134"/>
      </rPr>
      <t>杨蕊</t>
    </r>
  </si>
  <si>
    <t>20200250203034</t>
  </si>
  <si>
    <r>
      <rPr>
        <sz val="11"/>
        <color theme="1"/>
        <rFont val="楷体"/>
        <charset val="134"/>
      </rPr>
      <t>传承文明，服务社会</t>
    </r>
    <r>
      <rPr>
        <sz val="11"/>
        <color theme="1"/>
        <rFont val="Times New Roman"/>
        <charset val="134"/>
      </rPr>
      <t>——</t>
    </r>
    <r>
      <rPr>
        <sz val="11"/>
        <color theme="1"/>
        <rFont val="楷体"/>
        <charset val="134"/>
      </rPr>
      <t>文源讲坛志愿活动</t>
    </r>
    <r>
      <rPr>
        <sz val="11"/>
        <color theme="1"/>
        <rFont val="Times New Roman"/>
        <charset val="134"/>
      </rPr>
      <t>/</t>
    </r>
    <r>
      <rPr>
        <sz val="11"/>
        <color theme="1"/>
        <rFont val="楷体"/>
        <charset val="134"/>
      </rPr>
      <t>丽华社区人口普查活动</t>
    </r>
    <r>
      <rPr>
        <sz val="11"/>
        <color theme="1"/>
        <rFont val="Times New Roman"/>
        <charset val="134"/>
      </rPr>
      <t>/</t>
    </r>
    <r>
      <rPr>
        <sz val="11"/>
        <color theme="1"/>
        <rFont val="楷体"/>
        <charset val="134"/>
      </rPr>
      <t>大东关北社区人口普查</t>
    </r>
    <r>
      <rPr>
        <sz val="11"/>
        <color theme="1"/>
        <rFont val="Times New Roman"/>
        <charset val="134"/>
      </rPr>
      <t>/</t>
    </r>
    <r>
      <rPr>
        <sz val="11"/>
        <color theme="1"/>
        <rFont val="楷体"/>
        <charset val="134"/>
      </rPr>
      <t>建设南路北社区第七次人口普查</t>
    </r>
  </si>
  <si>
    <r>
      <rPr>
        <sz val="11"/>
        <color theme="1"/>
        <rFont val="楷体"/>
        <charset val="134"/>
      </rPr>
      <t>翟伟智</t>
    </r>
  </si>
  <si>
    <t>201902810502</t>
  </si>
  <si>
    <r>
      <rPr>
        <sz val="11"/>
        <color theme="1"/>
        <rFont val="楷体"/>
        <charset val="134"/>
      </rPr>
      <t>山西大学大东关校区校园防疫志愿活动、富力城社区人口普查志愿活动、丽华社区人口普查志愿活动、文水县文泰社区防疫志愿服务</t>
    </r>
  </si>
  <si>
    <r>
      <rPr>
        <sz val="11"/>
        <color theme="1"/>
        <rFont val="楷体"/>
        <charset val="134"/>
      </rPr>
      <t>杨生鹏</t>
    </r>
  </si>
  <si>
    <t>201802501133</t>
  </si>
  <si>
    <r>
      <rPr>
        <sz val="11"/>
        <color theme="1"/>
        <rFont val="楷体"/>
        <charset val="134"/>
      </rPr>
      <t>美化校园刷书活动</t>
    </r>
    <r>
      <rPr>
        <sz val="11"/>
        <color theme="1"/>
        <rFont val="Times New Roman"/>
        <charset val="134"/>
      </rPr>
      <t xml:space="preserve"> </t>
    </r>
    <r>
      <rPr>
        <sz val="11"/>
        <color theme="1"/>
        <rFont val="楷体"/>
        <charset val="134"/>
      </rPr>
      <t>山西大学大东关校区防疫志愿活动</t>
    </r>
    <r>
      <rPr>
        <sz val="11"/>
        <color theme="1"/>
        <rFont val="Times New Roman"/>
        <charset val="134"/>
      </rPr>
      <t xml:space="preserve">   </t>
    </r>
    <r>
      <rPr>
        <sz val="11"/>
        <color theme="1"/>
        <rFont val="楷体"/>
        <charset val="134"/>
      </rPr>
      <t>山西大学赴市图书馆志愿活动签到活动</t>
    </r>
    <r>
      <rPr>
        <sz val="11"/>
        <color theme="1"/>
        <rFont val="Times New Roman"/>
        <charset val="134"/>
      </rPr>
      <t xml:space="preserve"> </t>
    </r>
    <r>
      <rPr>
        <sz val="11"/>
        <color theme="1"/>
        <rFont val="楷体"/>
        <charset val="134"/>
      </rPr>
      <t>文明创城</t>
    </r>
    <r>
      <rPr>
        <sz val="11"/>
        <color theme="1"/>
        <rFont val="Times New Roman"/>
        <charset val="134"/>
      </rPr>
      <t xml:space="preserve"> </t>
    </r>
    <r>
      <rPr>
        <sz val="11"/>
        <color theme="1"/>
        <rFont val="楷体"/>
        <charset val="134"/>
      </rPr>
      <t>光盘行动志愿服务活动</t>
    </r>
  </si>
  <si>
    <r>
      <rPr>
        <sz val="11"/>
        <color theme="1"/>
        <rFont val="楷体"/>
        <charset val="134"/>
      </rPr>
      <t>陈毓敏</t>
    </r>
  </si>
  <si>
    <t>201802501304</t>
  </si>
  <si>
    <r>
      <rPr>
        <sz val="11"/>
        <color theme="1"/>
        <rFont val="楷体"/>
        <charset val="134"/>
      </rPr>
      <t>青运村志愿活动服务项目（包含演练和开村后）志愿服务活动</t>
    </r>
    <r>
      <rPr>
        <sz val="11"/>
        <color theme="1"/>
        <rFont val="Times New Roman"/>
        <charset val="134"/>
      </rPr>
      <t xml:space="preserve">  </t>
    </r>
    <r>
      <rPr>
        <sz val="11"/>
        <color theme="1"/>
        <rFont val="楷体"/>
        <charset val="134"/>
      </rPr>
      <t>山西大学赴市图书馆志愿活动志愿服务活动</t>
    </r>
    <r>
      <rPr>
        <sz val="11"/>
        <color theme="1"/>
        <rFont val="Times New Roman"/>
        <charset val="134"/>
      </rPr>
      <t xml:space="preserve">  </t>
    </r>
    <r>
      <rPr>
        <sz val="11"/>
        <color theme="1"/>
        <rFont val="楷体"/>
        <charset val="134"/>
      </rPr>
      <t>山西大学迎新活动志愿服务活动</t>
    </r>
  </si>
  <si>
    <r>
      <rPr>
        <sz val="11"/>
        <color theme="1"/>
        <rFont val="楷体"/>
        <charset val="134"/>
      </rPr>
      <t>邓尚德</t>
    </r>
  </si>
  <si>
    <t>201802810805</t>
  </si>
  <si>
    <r>
      <rPr>
        <sz val="11"/>
        <color theme="1"/>
        <rFont val="楷体"/>
        <charset val="134"/>
      </rPr>
      <t>二青会开幕式导演组排练志愿服务</t>
    </r>
    <r>
      <rPr>
        <sz val="11"/>
        <color theme="1"/>
        <rFont val="Times New Roman"/>
        <charset val="134"/>
      </rPr>
      <t xml:space="preserve"> </t>
    </r>
    <r>
      <rPr>
        <sz val="11"/>
        <color theme="1"/>
        <rFont val="楷体"/>
        <charset val="134"/>
      </rPr>
      <t>山西大学迎新活动</t>
    </r>
    <r>
      <rPr>
        <sz val="11"/>
        <color theme="1"/>
        <rFont val="Times New Roman"/>
        <charset val="134"/>
      </rPr>
      <t xml:space="preserve"> </t>
    </r>
    <r>
      <rPr>
        <sz val="11"/>
        <color theme="1"/>
        <rFont val="楷体"/>
        <charset val="134"/>
      </rPr>
      <t>山西大学</t>
    </r>
    <r>
      <rPr>
        <sz val="11"/>
        <color theme="1"/>
        <rFont val="Times New Roman"/>
        <charset val="134"/>
      </rPr>
      <t>“</t>
    </r>
    <r>
      <rPr>
        <sz val="11"/>
        <color theme="1"/>
        <rFont val="楷体"/>
        <charset val="134"/>
      </rPr>
      <t>二青会</t>
    </r>
    <r>
      <rPr>
        <sz val="11"/>
        <color theme="1"/>
        <rFont val="Times New Roman"/>
        <charset val="134"/>
      </rPr>
      <t>”</t>
    </r>
    <r>
      <rPr>
        <sz val="11"/>
        <color theme="1"/>
        <rFont val="楷体"/>
        <charset val="134"/>
      </rPr>
      <t>志愿活动出征仪式</t>
    </r>
    <r>
      <rPr>
        <sz val="11"/>
        <color theme="1"/>
        <rFont val="Times New Roman"/>
        <charset val="134"/>
      </rPr>
      <t xml:space="preserve"> “</t>
    </r>
    <r>
      <rPr>
        <sz val="11"/>
        <color theme="1"/>
        <rFont val="楷体"/>
        <charset val="134"/>
      </rPr>
      <t>二青会</t>
    </r>
    <r>
      <rPr>
        <sz val="11"/>
        <color theme="1"/>
        <rFont val="Times New Roman"/>
        <charset val="134"/>
      </rPr>
      <t>”</t>
    </r>
    <r>
      <rPr>
        <sz val="11"/>
        <color theme="1"/>
        <rFont val="楷体"/>
        <charset val="134"/>
      </rPr>
      <t>志愿活动培训</t>
    </r>
    <r>
      <rPr>
        <sz val="11"/>
        <color theme="1"/>
        <rFont val="Times New Roman"/>
        <charset val="134"/>
      </rPr>
      <t xml:space="preserve"> </t>
    </r>
    <r>
      <rPr>
        <sz val="11"/>
        <color theme="1"/>
        <rFont val="楷体"/>
        <charset val="134"/>
      </rPr>
      <t>青运村志愿活动服务项目</t>
    </r>
  </si>
  <si>
    <r>
      <rPr>
        <sz val="11"/>
        <color theme="1"/>
        <rFont val="楷体"/>
        <charset val="134"/>
      </rPr>
      <t>徐龙希</t>
    </r>
  </si>
  <si>
    <r>
      <rPr>
        <sz val="11"/>
        <color theme="1"/>
        <rFont val="楷体"/>
        <charset val="134"/>
      </rPr>
      <t>二青会开幕式导演组排练志愿服务</t>
    </r>
    <r>
      <rPr>
        <sz val="11"/>
        <color theme="1"/>
        <rFont val="Times New Roman"/>
        <charset val="134"/>
      </rPr>
      <t xml:space="preserve"> </t>
    </r>
    <r>
      <rPr>
        <sz val="11"/>
        <color theme="1"/>
        <rFont val="楷体"/>
        <charset val="134"/>
      </rPr>
      <t>青运村志愿活动服务项目（包含演练和开村后）上午</t>
    </r>
    <r>
      <rPr>
        <sz val="11"/>
        <color theme="1"/>
        <rFont val="Times New Roman"/>
        <charset val="134"/>
      </rPr>
      <t xml:space="preserve">  </t>
    </r>
    <r>
      <rPr>
        <sz val="11"/>
        <color theme="1"/>
        <rFont val="楷体"/>
        <charset val="134"/>
      </rPr>
      <t>山西大学</t>
    </r>
    <r>
      <rPr>
        <sz val="11"/>
        <color theme="1"/>
        <rFont val="Times New Roman"/>
        <charset val="134"/>
      </rPr>
      <t>“</t>
    </r>
    <r>
      <rPr>
        <sz val="11"/>
        <color theme="1"/>
        <rFont val="楷体"/>
        <charset val="134"/>
      </rPr>
      <t>二青会</t>
    </r>
    <r>
      <rPr>
        <sz val="11"/>
        <color theme="1"/>
        <rFont val="Times New Roman"/>
        <charset val="134"/>
      </rPr>
      <t>”</t>
    </r>
    <r>
      <rPr>
        <sz val="11"/>
        <color theme="1"/>
        <rFont val="楷体"/>
        <charset val="134"/>
      </rPr>
      <t>志愿活动出征仪式</t>
    </r>
    <r>
      <rPr>
        <sz val="11"/>
        <color theme="1"/>
        <rFont val="Times New Roman"/>
        <charset val="134"/>
      </rPr>
      <t xml:space="preserve"> “</t>
    </r>
    <r>
      <rPr>
        <sz val="11"/>
        <color theme="1"/>
        <rFont val="楷体"/>
        <charset val="134"/>
      </rPr>
      <t>二青会</t>
    </r>
    <r>
      <rPr>
        <sz val="11"/>
        <color theme="1"/>
        <rFont val="Times New Roman"/>
        <charset val="134"/>
      </rPr>
      <t>”</t>
    </r>
    <r>
      <rPr>
        <sz val="11"/>
        <color theme="1"/>
        <rFont val="楷体"/>
        <charset val="134"/>
      </rPr>
      <t>志愿活动培训</t>
    </r>
  </si>
  <si>
    <r>
      <rPr>
        <sz val="11"/>
        <color theme="1"/>
        <rFont val="楷体"/>
        <charset val="134"/>
      </rPr>
      <t>李艳妮</t>
    </r>
  </si>
  <si>
    <t>201902810917</t>
  </si>
  <si>
    <r>
      <rPr>
        <sz val="11"/>
        <color theme="1"/>
        <rFont val="Times New Roman"/>
        <charset val="134"/>
      </rPr>
      <t>2020</t>
    </r>
    <r>
      <rPr>
        <sz val="11"/>
        <color theme="1"/>
        <rFont val="楷体"/>
        <charset val="134"/>
      </rPr>
      <t>疫情防控志愿活动，防艾校内宣传（大东关校区），防艾宣传晚会，大东关校区校园防疫志愿活动，丽华社区人口普查，山西省图书馆文化志愿服务</t>
    </r>
  </si>
  <si>
    <r>
      <rPr>
        <sz val="11"/>
        <color theme="1"/>
        <rFont val="楷体"/>
        <charset val="134"/>
      </rPr>
      <t>吉雨岢</t>
    </r>
  </si>
  <si>
    <t>201802501210</t>
  </si>
  <si>
    <r>
      <rPr>
        <sz val="11"/>
        <color theme="1"/>
        <rFont val="楷体"/>
        <charset val="134"/>
      </rPr>
      <t>新冠疫情防控志愿活动，丽华社区人口普查志愿活动，建设南路北社区第七次人口普查志愿服务，中国（太原人工智能大会），山西大学大东关校区防疫志愿活动</t>
    </r>
  </si>
  <si>
    <r>
      <rPr>
        <sz val="11"/>
        <color theme="1"/>
        <rFont val="楷体"/>
        <charset val="134"/>
      </rPr>
      <t>南璋璋</t>
    </r>
  </si>
  <si>
    <t>201802810724</t>
  </si>
  <si>
    <r>
      <rPr>
        <sz val="11"/>
        <color theme="1"/>
        <rFont val="楷体"/>
        <charset val="134"/>
      </rPr>
      <t>红十字急救培训</t>
    </r>
    <r>
      <rPr>
        <sz val="11"/>
        <color theme="1"/>
        <rFont val="Times New Roman"/>
        <charset val="134"/>
      </rPr>
      <t xml:space="preserve"> “</t>
    </r>
    <r>
      <rPr>
        <sz val="11"/>
        <color theme="1"/>
        <rFont val="楷体"/>
        <charset val="134"/>
      </rPr>
      <t>服务社会，展我青年力量</t>
    </r>
    <r>
      <rPr>
        <sz val="11"/>
        <color theme="1"/>
        <rFont val="Times New Roman"/>
        <charset val="134"/>
      </rPr>
      <t>”</t>
    </r>
    <r>
      <rPr>
        <sz val="11"/>
        <color theme="1"/>
        <rFont val="楷体"/>
        <charset val="134"/>
      </rPr>
      <t>山西省图书馆文化志愿活动讲述建国故事</t>
    </r>
    <r>
      <rPr>
        <sz val="11"/>
        <color theme="1"/>
        <rFont val="Times New Roman"/>
        <charset val="134"/>
      </rPr>
      <t xml:space="preserve"> “</t>
    </r>
    <r>
      <rPr>
        <sz val="11"/>
        <color theme="1"/>
        <rFont val="楷体"/>
        <charset val="134"/>
      </rPr>
      <t>走进新时代，站在新起点</t>
    </r>
    <r>
      <rPr>
        <sz val="11"/>
        <color theme="1"/>
        <rFont val="Times New Roman"/>
        <charset val="134"/>
      </rPr>
      <t>”</t>
    </r>
    <r>
      <rPr>
        <sz val="11"/>
        <color theme="1"/>
        <rFont val="楷体"/>
        <charset val="134"/>
      </rPr>
      <t>山西省图书馆文化志愿活动纪念建国七十周年</t>
    </r>
  </si>
  <si>
    <r>
      <rPr>
        <sz val="11"/>
        <color theme="1"/>
        <rFont val="楷体"/>
        <charset val="134"/>
      </rPr>
      <t>边国泰</t>
    </r>
  </si>
  <si>
    <t>201802501201</t>
  </si>
  <si>
    <r>
      <rPr>
        <sz val="11"/>
        <color theme="1"/>
        <rFont val="楷体"/>
        <charset val="134"/>
      </rPr>
      <t>二青会志愿活动培训</t>
    </r>
    <r>
      <rPr>
        <sz val="11"/>
        <color theme="1"/>
        <rFont val="Times New Roman"/>
        <charset val="134"/>
      </rPr>
      <t xml:space="preserve"> </t>
    </r>
    <r>
      <rPr>
        <sz val="11"/>
        <color theme="1"/>
        <rFont val="楷体"/>
        <charset val="134"/>
      </rPr>
      <t>山西大学二青会志愿活动出征仪式</t>
    </r>
    <r>
      <rPr>
        <sz val="11"/>
        <color theme="1"/>
        <rFont val="Times New Roman"/>
        <charset val="134"/>
      </rPr>
      <t xml:space="preserve">  </t>
    </r>
    <r>
      <rPr>
        <sz val="11"/>
        <color theme="1"/>
        <rFont val="楷体"/>
        <charset val="134"/>
      </rPr>
      <t>二青会开幕式导演组排练</t>
    </r>
    <r>
      <rPr>
        <sz val="11"/>
        <color theme="1"/>
        <rFont val="Times New Roman"/>
        <charset val="134"/>
      </rPr>
      <t xml:space="preserve"> </t>
    </r>
    <r>
      <rPr>
        <sz val="11"/>
        <color theme="1"/>
        <rFont val="楷体"/>
        <charset val="134"/>
      </rPr>
      <t>山西大学迎新</t>
    </r>
    <r>
      <rPr>
        <sz val="11"/>
        <color theme="1"/>
        <rFont val="Times New Roman"/>
        <charset val="134"/>
      </rPr>
      <t xml:space="preserve"> </t>
    </r>
    <r>
      <rPr>
        <sz val="11"/>
        <color theme="1"/>
        <rFont val="楷体"/>
        <charset val="134"/>
      </rPr>
      <t>迎新活动</t>
    </r>
    <r>
      <rPr>
        <sz val="11"/>
        <color theme="1"/>
        <rFont val="Times New Roman"/>
        <charset val="134"/>
      </rPr>
      <t xml:space="preserve"> </t>
    </r>
    <r>
      <rPr>
        <sz val="11"/>
        <color theme="1"/>
        <rFont val="楷体"/>
        <charset val="134"/>
      </rPr>
      <t>文明创城</t>
    </r>
    <r>
      <rPr>
        <sz val="11"/>
        <color theme="1"/>
        <rFont val="Times New Roman"/>
        <charset val="134"/>
      </rPr>
      <t xml:space="preserve"> </t>
    </r>
    <r>
      <rPr>
        <sz val="11"/>
        <color theme="1"/>
        <rFont val="楷体"/>
        <charset val="134"/>
      </rPr>
      <t>美化校园刷树活动</t>
    </r>
    <r>
      <rPr>
        <sz val="11"/>
        <color theme="1"/>
        <rFont val="Times New Roman"/>
        <charset val="134"/>
      </rPr>
      <t xml:space="preserve"> </t>
    </r>
    <r>
      <rPr>
        <sz val="11"/>
        <color theme="1"/>
        <rFont val="楷体"/>
        <charset val="134"/>
      </rPr>
      <t>光盘行动志愿服务活动</t>
    </r>
  </si>
  <si>
    <r>
      <rPr>
        <sz val="11"/>
        <color theme="1"/>
        <rFont val="楷体"/>
        <charset val="134"/>
      </rPr>
      <t>石晓菁</t>
    </r>
  </si>
  <si>
    <t>201902810325</t>
  </si>
  <si>
    <r>
      <rPr>
        <sz val="11"/>
        <color theme="1"/>
        <rFont val="楷体"/>
        <charset val="134"/>
      </rPr>
      <t>丽华社区人口普查，大东关北社区人口普查，富力城社区人口普查活动，建设南路北社区人口普查活动，中国太原人工智能大会，山西大学大东关校区校园防疫志愿活动</t>
    </r>
  </si>
  <si>
    <r>
      <rPr>
        <sz val="11"/>
        <color theme="1"/>
        <rFont val="楷体"/>
        <charset val="134"/>
      </rPr>
      <t>赵致远</t>
    </r>
  </si>
  <si>
    <t>201902810840</t>
  </si>
  <si>
    <r>
      <rPr>
        <sz val="11"/>
        <color theme="1"/>
        <rFont val="楷体"/>
        <charset val="134"/>
      </rPr>
      <t>山西大学档案馆整理志愿服务、建设南路北社区第七次人口普查志愿服务、坤昇小区社区教育大讲堂、坤昇小区人口普查活动、疫情防控巡查宣传、疫情防控志愿巡查</t>
    </r>
  </si>
  <si>
    <r>
      <rPr>
        <sz val="11"/>
        <color theme="1"/>
        <rFont val="楷体"/>
        <charset val="134"/>
      </rPr>
      <t>马亚超</t>
    </r>
  </si>
  <si>
    <t>201802503120</t>
  </si>
  <si>
    <r>
      <rPr>
        <sz val="11"/>
        <color theme="1"/>
        <rFont val="Times New Roman"/>
        <charset val="134"/>
      </rPr>
      <t>“</t>
    </r>
    <r>
      <rPr>
        <sz val="11"/>
        <color theme="1"/>
        <rFont val="楷体"/>
        <charset val="134"/>
      </rPr>
      <t>二青会</t>
    </r>
    <r>
      <rPr>
        <sz val="11"/>
        <color theme="1"/>
        <rFont val="Times New Roman"/>
        <charset val="134"/>
      </rPr>
      <t>”</t>
    </r>
    <r>
      <rPr>
        <sz val="11"/>
        <color theme="1"/>
        <rFont val="楷体"/>
        <charset val="134"/>
      </rPr>
      <t>志愿活动培训，山西大学</t>
    </r>
    <r>
      <rPr>
        <sz val="11"/>
        <color theme="1"/>
        <rFont val="Times New Roman"/>
        <charset val="134"/>
      </rPr>
      <t>“</t>
    </r>
    <r>
      <rPr>
        <sz val="11"/>
        <color theme="1"/>
        <rFont val="楷体"/>
        <charset val="134"/>
      </rPr>
      <t>二青会</t>
    </r>
    <r>
      <rPr>
        <sz val="11"/>
        <color theme="1"/>
        <rFont val="Times New Roman"/>
        <charset val="134"/>
      </rPr>
      <t>”</t>
    </r>
    <r>
      <rPr>
        <sz val="11"/>
        <color theme="1"/>
        <rFont val="楷体"/>
        <charset val="134"/>
      </rPr>
      <t>志愿活动出征仪式，二青会开幕式导演组排练志愿活动服务，建设南路北社区第七次人口普查志愿服务，丽华社区人口普查活动</t>
    </r>
  </si>
  <si>
    <r>
      <rPr>
        <sz val="11"/>
        <color theme="1"/>
        <rFont val="楷体"/>
        <charset val="134"/>
      </rPr>
      <t>康隆</t>
    </r>
  </si>
  <si>
    <t>201902503207</t>
  </si>
  <si>
    <r>
      <rPr>
        <sz val="11"/>
        <color theme="1"/>
        <rFont val="楷体"/>
        <charset val="134"/>
      </rPr>
      <t>丽华社区人口普查活动，大东关北社区人口普查，富力城社区人口普查活动，建设南路北社区人口普查活动，中国太原人工智能大会，山西大学大东关校区校园防疫志愿活动</t>
    </r>
  </si>
  <si>
    <r>
      <rPr>
        <sz val="11"/>
        <color theme="1"/>
        <rFont val="楷体"/>
        <charset val="134"/>
      </rPr>
      <t>贾康康</t>
    </r>
  </si>
  <si>
    <t>201802503112</t>
  </si>
  <si>
    <r>
      <rPr>
        <sz val="11"/>
        <color theme="1"/>
        <rFont val="楷体"/>
        <charset val="134"/>
      </rPr>
      <t>龙城义工艺术影城公益图书馆，二青会开幕式导演组排练志愿活动服务，山西大学</t>
    </r>
    <r>
      <rPr>
        <sz val="11"/>
        <color theme="1"/>
        <rFont val="Times New Roman"/>
        <charset val="134"/>
      </rPr>
      <t>“</t>
    </r>
    <r>
      <rPr>
        <sz val="11"/>
        <color theme="1"/>
        <rFont val="楷体"/>
        <charset val="134"/>
      </rPr>
      <t>二青会</t>
    </r>
    <r>
      <rPr>
        <sz val="11"/>
        <color theme="1"/>
        <rFont val="Times New Roman"/>
        <charset val="134"/>
      </rPr>
      <t>”</t>
    </r>
    <r>
      <rPr>
        <sz val="11"/>
        <color theme="1"/>
        <rFont val="楷体"/>
        <charset val="134"/>
      </rPr>
      <t>志愿活动出征仪式，</t>
    </r>
    <r>
      <rPr>
        <sz val="11"/>
        <color theme="1"/>
        <rFont val="Times New Roman"/>
        <charset val="134"/>
      </rPr>
      <t>“</t>
    </r>
    <r>
      <rPr>
        <sz val="11"/>
        <color theme="1"/>
        <rFont val="楷体"/>
        <charset val="134"/>
      </rPr>
      <t>二青会</t>
    </r>
    <r>
      <rPr>
        <sz val="11"/>
        <color theme="1"/>
        <rFont val="Times New Roman"/>
        <charset val="134"/>
      </rPr>
      <t>”</t>
    </r>
    <r>
      <rPr>
        <sz val="11"/>
        <color theme="1"/>
        <rFont val="楷体"/>
        <charset val="134"/>
      </rPr>
      <t>志愿活动培训，建设南路北社区第七次人口普查志愿服务</t>
    </r>
  </si>
  <si>
    <r>
      <rPr>
        <sz val="11"/>
        <color theme="1"/>
        <rFont val="楷体"/>
        <charset val="134"/>
      </rPr>
      <t>苏怡嘉</t>
    </r>
  </si>
  <si>
    <t>201902501220</t>
  </si>
  <si>
    <r>
      <rPr>
        <sz val="11"/>
        <color theme="1"/>
        <rFont val="楷体"/>
        <charset val="134"/>
      </rPr>
      <t>大东关北社区人口普查志愿活动</t>
    </r>
    <r>
      <rPr>
        <sz val="11"/>
        <color theme="1"/>
        <rFont val="Times New Roman"/>
        <charset val="134"/>
      </rPr>
      <t xml:space="preserve">  </t>
    </r>
    <r>
      <rPr>
        <sz val="11"/>
        <color theme="1"/>
        <rFont val="楷体"/>
        <charset val="134"/>
      </rPr>
      <t>富力城社区人口普查志愿活动</t>
    </r>
    <r>
      <rPr>
        <sz val="11"/>
        <color theme="1"/>
        <rFont val="Times New Roman"/>
        <charset val="134"/>
      </rPr>
      <t xml:space="preserve">  </t>
    </r>
    <r>
      <rPr>
        <sz val="11"/>
        <color theme="1"/>
        <rFont val="楷体"/>
        <charset val="134"/>
      </rPr>
      <t>丽华社区人口普查志愿活动</t>
    </r>
    <r>
      <rPr>
        <sz val="11"/>
        <color theme="1"/>
        <rFont val="Times New Roman"/>
        <charset val="134"/>
      </rPr>
      <t xml:space="preserve">    </t>
    </r>
    <r>
      <rPr>
        <sz val="11"/>
        <color theme="1"/>
        <rFont val="楷体"/>
        <charset val="134"/>
      </rPr>
      <t>中国（太原人工智能大会）</t>
    </r>
    <r>
      <rPr>
        <sz val="11"/>
        <color theme="1"/>
        <rFont val="Times New Roman"/>
        <charset val="134"/>
      </rPr>
      <t xml:space="preserve">  </t>
    </r>
    <r>
      <rPr>
        <sz val="11"/>
        <color theme="1"/>
        <rFont val="楷体"/>
        <charset val="134"/>
      </rPr>
      <t>山西大学大东关校区校园防疫志愿活动</t>
    </r>
  </si>
  <si>
    <r>
      <rPr>
        <sz val="11"/>
        <color theme="1"/>
        <rFont val="楷体"/>
        <charset val="134"/>
      </rPr>
      <t>郭锐</t>
    </r>
  </si>
  <si>
    <t>201802810709</t>
  </si>
  <si>
    <r>
      <rPr>
        <sz val="11"/>
        <color theme="1"/>
        <rFont val="楷体"/>
        <charset val="134"/>
      </rPr>
      <t>山西大学第十三届高校防艾志愿活动活动</t>
    </r>
    <r>
      <rPr>
        <sz val="11"/>
        <color theme="1"/>
        <rFont val="Times New Roman"/>
        <charset val="134"/>
      </rPr>
      <t xml:space="preserve"> </t>
    </r>
    <r>
      <rPr>
        <sz val="11"/>
        <color theme="1"/>
        <rFont val="楷体"/>
        <charset val="134"/>
      </rPr>
      <t>红十字急救培训</t>
    </r>
    <r>
      <rPr>
        <sz val="11"/>
        <color theme="1"/>
        <rFont val="Times New Roman"/>
        <charset val="134"/>
      </rPr>
      <t xml:space="preserve"> </t>
    </r>
    <r>
      <rPr>
        <sz val="11"/>
        <color theme="1"/>
        <rFont val="楷体"/>
        <charset val="134"/>
      </rPr>
      <t>山西省图书馆文化志愿活动纪念建国七十周年</t>
    </r>
    <r>
      <rPr>
        <sz val="11"/>
        <color theme="1"/>
        <rFont val="Times New Roman"/>
        <charset val="134"/>
      </rPr>
      <t xml:space="preserve"> </t>
    </r>
    <r>
      <rPr>
        <sz val="11"/>
        <color theme="1"/>
        <rFont val="楷体"/>
        <charset val="134"/>
      </rPr>
      <t>山西省图书馆文化志愿活动讲述建国故事</t>
    </r>
    <r>
      <rPr>
        <sz val="11"/>
        <color theme="1"/>
        <rFont val="Times New Roman"/>
        <charset val="134"/>
      </rPr>
      <t xml:space="preserve"> </t>
    </r>
    <r>
      <rPr>
        <sz val="11"/>
        <color theme="1"/>
        <rFont val="楷体"/>
        <charset val="134"/>
      </rPr>
      <t>文翔社区志愿活动疫情防控在行动</t>
    </r>
  </si>
  <si>
    <r>
      <rPr>
        <sz val="11"/>
        <color theme="1"/>
        <rFont val="楷体"/>
        <charset val="134"/>
      </rPr>
      <t>韩功本</t>
    </r>
  </si>
  <si>
    <t>201802501209</t>
  </si>
  <si>
    <r>
      <rPr>
        <sz val="11"/>
        <color theme="1"/>
        <rFont val="楷体"/>
        <charset val="134"/>
      </rPr>
      <t>建设南路北社区第七次人口普查志愿服务</t>
    </r>
    <r>
      <rPr>
        <sz val="11"/>
        <color theme="1"/>
        <rFont val="Times New Roman"/>
        <charset val="134"/>
      </rPr>
      <t xml:space="preserve"> </t>
    </r>
    <r>
      <rPr>
        <sz val="11"/>
        <color theme="1"/>
        <rFont val="楷体"/>
        <charset val="134"/>
      </rPr>
      <t>大东关北社区人口普查志愿活动</t>
    </r>
    <r>
      <rPr>
        <sz val="11"/>
        <color theme="1"/>
        <rFont val="Times New Roman"/>
        <charset val="134"/>
      </rPr>
      <t xml:space="preserve"> </t>
    </r>
    <r>
      <rPr>
        <sz val="11"/>
        <color theme="1"/>
        <rFont val="楷体"/>
        <charset val="134"/>
      </rPr>
      <t>丽华社区人口普查志愿活动</t>
    </r>
    <r>
      <rPr>
        <sz val="11"/>
        <color theme="1"/>
        <rFont val="Times New Roman"/>
        <charset val="134"/>
      </rPr>
      <t xml:space="preserve"> </t>
    </r>
    <r>
      <rPr>
        <sz val="11"/>
        <color theme="1"/>
        <rFont val="楷体"/>
        <charset val="134"/>
      </rPr>
      <t>坤昇小区人口普查活动</t>
    </r>
    <r>
      <rPr>
        <sz val="11"/>
        <color theme="1"/>
        <rFont val="Times New Roman"/>
        <charset val="134"/>
      </rPr>
      <t xml:space="preserve"> </t>
    </r>
    <r>
      <rPr>
        <sz val="11"/>
        <color theme="1"/>
        <rFont val="楷体"/>
        <charset val="134"/>
      </rPr>
      <t>美化校园刷树活动</t>
    </r>
    <r>
      <rPr>
        <sz val="11"/>
        <color theme="1"/>
        <rFont val="Times New Roman"/>
        <charset val="134"/>
      </rPr>
      <t xml:space="preserve"> </t>
    </r>
    <r>
      <rPr>
        <sz val="11"/>
        <color theme="1"/>
        <rFont val="楷体"/>
        <charset val="134"/>
      </rPr>
      <t>中国（太原人工智能大会）</t>
    </r>
  </si>
  <si>
    <r>
      <rPr>
        <sz val="11"/>
        <color theme="1"/>
        <rFont val="楷体"/>
        <charset val="134"/>
      </rPr>
      <t>孙雪斌</t>
    </r>
  </si>
  <si>
    <t>201802810819</t>
  </si>
  <si>
    <r>
      <rPr>
        <sz val="11"/>
        <color theme="1"/>
        <rFont val="Times New Roman"/>
        <charset val="134"/>
      </rPr>
      <t>“</t>
    </r>
    <r>
      <rPr>
        <sz val="11"/>
        <color theme="1"/>
        <rFont val="楷体"/>
        <charset val="134"/>
      </rPr>
      <t>二青会</t>
    </r>
    <r>
      <rPr>
        <sz val="11"/>
        <color theme="1"/>
        <rFont val="Times New Roman"/>
        <charset val="134"/>
      </rPr>
      <t>”</t>
    </r>
    <r>
      <rPr>
        <sz val="11"/>
        <color theme="1"/>
        <rFont val="楷体"/>
        <charset val="134"/>
      </rPr>
      <t>志愿活动培训</t>
    </r>
    <r>
      <rPr>
        <sz val="11"/>
        <color theme="1"/>
        <rFont val="Times New Roman"/>
        <charset val="134"/>
      </rPr>
      <t xml:space="preserve"> </t>
    </r>
    <r>
      <rPr>
        <sz val="11"/>
        <color theme="1"/>
        <rFont val="楷体"/>
        <charset val="134"/>
      </rPr>
      <t>山西大学</t>
    </r>
    <r>
      <rPr>
        <sz val="11"/>
        <color theme="1"/>
        <rFont val="Times New Roman"/>
        <charset val="134"/>
      </rPr>
      <t>“</t>
    </r>
    <r>
      <rPr>
        <sz val="11"/>
        <color theme="1"/>
        <rFont val="楷体"/>
        <charset val="134"/>
      </rPr>
      <t>二青会</t>
    </r>
    <r>
      <rPr>
        <sz val="11"/>
        <color theme="1"/>
        <rFont val="Times New Roman"/>
        <charset val="134"/>
      </rPr>
      <t>”</t>
    </r>
    <r>
      <rPr>
        <sz val="11"/>
        <color theme="1"/>
        <rFont val="楷体"/>
        <charset val="134"/>
      </rPr>
      <t>志愿活动出征仪式</t>
    </r>
    <r>
      <rPr>
        <sz val="11"/>
        <color theme="1"/>
        <rFont val="Times New Roman"/>
        <charset val="134"/>
      </rPr>
      <t xml:space="preserve"> </t>
    </r>
    <r>
      <rPr>
        <sz val="11"/>
        <color theme="1"/>
        <rFont val="楷体"/>
        <charset val="134"/>
      </rPr>
      <t>二青会开幕式导演组排练志愿服务</t>
    </r>
    <r>
      <rPr>
        <sz val="11"/>
        <color theme="1"/>
        <rFont val="Times New Roman"/>
        <charset val="134"/>
      </rPr>
      <t xml:space="preserve"> </t>
    </r>
    <r>
      <rPr>
        <sz val="11"/>
        <color theme="1"/>
        <rFont val="楷体"/>
        <charset val="134"/>
      </rPr>
      <t>青运村志愿活动服务项目（包含演练和开村后）上午</t>
    </r>
    <r>
      <rPr>
        <sz val="11"/>
        <color theme="1"/>
        <rFont val="Times New Roman"/>
        <charset val="134"/>
      </rPr>
      <t xml:space="preserve"> </t>
    </r>
    <r>
      <rPr>
        <sz val="11"/>
        <color theme="1"/>
        <rFont val="楷体"/>
        <charset val="134"/>
      </rPr>
      <t>丽华社区人口普查志愿活动</t>
    </r>
  </si>
  <si>
    <r>
      <rPr>
        <sz val="11"/>
        <color theme="1"/>
        <rFont val="楷体"/>
        <charset val="134"/>
      </rPr>
      <t>孙亮</t>
    </r>
  </si>
  <si>
    <r>
      <rPr>
        <sz val="11"/>
        <color theme="1"/>
        <rFont val="楷体"/>
        <charset val="134"/>
      </rPr>
      <t>二青会开幕式导演组排练志愿服务</t>
    </r>
    <r>
      <rPr>
        <sz val="11"/>
        <color theme="1"/>
        <rFont val="Times New Roman"/>
        <charset val="134"/>
      </rPr>
      <t xml:space="preserve">    “</t>
    </r>
    <r>
      <rPr>
        <sz val="11"/>
        <color theme="1"/>
        <rFont val="楷体"/>
        <charset val="134"/>
      </rPr>
      <t>二青会</t>
    </r>
    <r>
      <rPr>
        <sz val="11"/>
        <color theme="1"/>
        <rFont val="Times New Roman"/>
        <charset val="134"/>
      </rPr>
      <t>”</t>
    </r>
    <r>
      <rPr>
        <sz val="11"/>
        <color theme="1"/>
        <rFont val="楷体"/>
        <charset val="134"/>
      </rPr>
      <t>志愿活动培训</t>
    </r>
    <r>
      <rPr>
        <sz val="11"/>
        <color theme="1"/>
        <rFont val="Times New Roman"/>
        <charset val="134"/>
      </rPr>
      <t xml:space="preserve"> </t>
    </r>
    <r>
      <rPr>
        <sz val="11"/>
        <color theme="1"/>
        <rFont val="楷体"/>
        <charset val="134"/>
      </rPr>
      <t>青运村志愿活动服务项目（包含演练和开村后）上午</t>
    </r>
    <r>
      <rPr>
        <sz val="11"/>
        <color theme="1"/>
        <rFont val="Times New Roman"/>
        <charset val="134"/>
      </rPr>
      <t xml:space="preserve"> </t>
    </r>
    <r>
      <rPr>
        <sz val="11"/>
        <color theme="1"/>
        <rFont val="楷体"/>
        <charset val="134"/>
      </rPr>
      <t>山西大学</t>
    </r>
    <r>
      <rPr>
        <sz val="11"/>
        <color theme="1"/>
        <rFont val="Times New Roman"/>
        <charset val="134"/>
      </rPr>
      <t>“</t>
    </r>
    <r>
      <rPr>
        <sz val="11"/>
        <color theme="1"/>
        <rFont val="楷体"/>
        <charset val="134"/>
      </rPr>
      <t>二青会</t>
    </r>
    <r>
      <rPr>
        <sz val="11"/>
        <color theme="1"/>
        <rFont val="Times New Roman"/>
        <charset val="134"/>
      </rPr>
      <t>”</t>
    </r>
    <r>
      <rPr>
        <sz val="11"/>
        <color theme="1"/>
        <rFont val="楷体"/>
        <charset val="134"/>
      </rPr>
      <t>志愿活动出征仪式</t>
    </r>
    <r>
      <rPr>
        <sz val="11"/>
        <color theme="1"/>
        <rFont val="Times New Roman"/>
        <charset val="134"/>
      </rPr>
      <t xml:space="preserve"> “</t>
    </r>
    <r>
      <rPr>
        <sz val="11"/>
        <color theme="1"/>
        <rFont val="楷体"/>
        <charset val="134"/>
      </rPr>
      <t>二青会</t>
    </r>
    <r>
      <rPr>
        <sz val="11"/>
        <color theme="1"/>
        <rFont val="Times New Roman"/>
        <charset val="134"/>
      </rPr>
      <t>”</t>
    </r>
    <r>
      <rPr>
        <sz val="11"/>
        <color theme="1"/>
        <rFont val="楷体"/>
        <charset val="134"/>
      </rPr>
      <t>志愿活动培训</t>
    </r>
  </si>
  <si>
    <r>
      <rPr>
        <sz val="11"/>
        <color theme="1"/>
        <rFont val="楷体"/>
        <charset val="134"/>
      </rPr>
      <t>颜新如</t>
    </r>
  </si>
  <si>
    <t>201802810138</t>
  </si>
  <si>
    <r>
      <rPr>
        <sz val="11"/>
        <color theme="1"/>
        <rFont val="楷体"/>
        <charset val="134"/>
      </rPr>
      <t>红十字急救培训志愿服务活动</t>
    </r>
    <r>
      <rPr>
        <sz val="11"/>
        <color theme="1"/>
        <rFont val="Times New Roman"/>
        <charset val="134"/>
      </rPr>
      <t xml:space="preserve"> </t>
    </r>
    <r>
      <rPr>
        <sz val="11"/>
        <color theme="1"/>
        <rFont val="楷体"/>
        <charset val="134"/>
      </rPr>
      <t>富力城社区人口普查志愿活动志愿服务活动</t>
    </r>
    <r>
      <rPr>
        <sz val="11"/>
        <color theme="1"/>
        <rFont val="Times New Roman"/>
        <charset val="134"/>
      </rPr>
      <t xml:space="preserve"> </t>
    </r>
    <r>
      <rPr>
        <sz val="11"/>
        <color theme="1"/>
        <rFont val="楷体"/>
        <charset val="134"/>
      </rPr>
      <t>疫情防控志愿服务（南风广场）志愿服务活动</t>
    </r>
    <r>
      <rPr>
        <sz val="11"/>
        <color theme="1"/>
        <rFont val="Times New Roman"/>
        <charset val="134"/>
      </rPr>
      <t xml:space="preserve"> </t>
    </r>
    <r>
      <rPr>
        <sz val="11"/>
        <color theme="1"/>
        <rFont val="楷体"/>
        <charset val="134"/>
      </rPr>
      <t>疫情防控志愿服务（南风广场第二期）志愿服务活动</t>
    </r>
    <r>
      <rPr>
        <sz val="11"/>
        <color theme="1"/>
        <rFont val="Times New Roman"/>
        <charset val="134"/>
      </rPr>
      <t xml:space="preserve"> </t>
    </r>
    <r>
      <rPr>
        <sz val="11"/>
        <color theme="1"/>
        <rFont val="楷体"/>
        <charset val="134"/>
      </rPr>
      <t>疫情防控支部在行动</t>
    </r>
  </si>
  <si>
    <r>
      <rPr>
        <sz val="11"/>
        <color theme="1"/>
        <rFont val="楷体"/>
        <charset val="134"/>
      </rPr>
      <t>周惠</t>
    </r>
  </si>
  <si>
    <t>201802502143</t>
  </si>
  <si>
    <r>
      <rPr>
        <sz val="11"/>
        <color theme="1"/>
        <rFont val="楷体"/>
        <charset val="134"/>
      </rPr>
      <t>美化校园刷树活动</t>
    </r>
    <r>
      <rPr>
        <sz val="11"/>
        <color theme="1"/>
        <rFont val="Times New Roman"/>
        <charset val="134"/>
      </rPr>
      <t xml:space="preserve">   </t>
    </r>
    <r>
      <rPr>
        <sz val="11"/>
        <color theme="1"/>
        <rFont val="楷体"/>
        <charset val="134"/>
      </rPr>
      <t>建设南路北社区人口普查志愿活动</t>
    </r>
    <r>
      <rPr>
        <sz val="11"/>
        <color theme="1"/>
        <rFont val="Times New Roman"/>
        <charset val="134"/>
      </rPr>
      <t xml:space="preserve"> </t>
    </r>
    <r>
      <rPr>
        <sz val="11"/>
        <color theme="1"/>
        <rFont val="楷体"/>
        <charset val="134"/>
      </rPr>
      <t>丽华社区人口普查志愿活动</t>
    </r>
    <r>
      <rPr>
        <sz val="11"/>
        <color theme="1"/>
        <rFont val="Times New Roman"/>
        <charset val="134"/>
      </rPr>
      <t xml:space="preserve"> </t>
    </r>
    <r>
      <rPr>
        <sz val="11"/>
        <color theme="1"/>
        <rFont val="楷体"/>
        <charset val="134"/>
      </rPr>
      <t>疫情防控志愿活动</t>
    </r>
    <r>
      <rPr>
        <sz val="11"/>
        <color theme="1"/>
        <rFont val="Times New Roman"/>
        <charset val="134"/>
      </rPr>
      <t xml:space="preserve"> 2019</t>
    </r>
    <r>
      <rPr>
        <sz val="11"/>
        <color theme="1"/>
        <rFont val="楷体"/>
        <charset val="134"/>
      </rPr>
      <t>年省城世界艾滋病日暨第十四届省城高校防艾宣传活动</t>
    </r>
    <r>
      <rPr>
        <sz val="11"/>
        <color theme="1"/>
        <rFont val="Times New Roman"/>
        <charset val="134"/>
      </rPr>
      <t xml:space="preserve"> </t>
    </r>
    <r>
      <rPr>
        <sz val="11"/>
        <color theme="1"/>
        <rFont val="楷体"/>
        <charset val="134"/>
      </rPr>
      <t>富力城社区人口普查志愿活动</t>
    </r>
  </si>
  <si>
    <r>
      <rPr>
        <sz val="11"/>
        <color theme="1"/>
        <rFont val="楷体"/>
        <charset val="134"/>
      </rPr>
      <t>殷广伟</t>
    </r>
  </si>
  <si>
    <t>201902501231</t>
  </si>
  <si>
    <r>
      <rPr>
        <sz val="11"/>
        <color theme="1"/>
        <rFont val="楷体"/>
        <charset val="134"/>
      </rPr>
      <t>护林防火宣传活动</t>
    </r>
    <r>
      <rPr>
        <sz val="11"/>
        <color theme="1"/>
        <rFont val="Times New Roman"/>
        <charset val="134"/>
      </rPr>
      <t xml:space="preserve"> </t>
    </r>
    <r>
      <rPr>
        <sz val="11"/>
        <color theme="1"/>
        <rFont val="楷体"/>
        <charset val="134"/>
      </rPr>
      <t>汾阳市志愿活动协会一周年庆典暨任命仪式</t>
    </r>
    <r>
      <rPr>
        <sz val="11"/>
        <color theme="1"/>
        <rFont val="Times New Roman"/>
        <charset val="134"/>
      </rPr>
      <t xml:space="preserve"> </t>
    </r>
    <r>
      <rPr>
        <sz val="11"/>
        <color theme="1"/>
        <rFont val="楷体"/>
        <charset val="134"/>
      </rPr>
      <t>汾阳市大学生志愿活动联盟</t>
    </r>
    <r>
      <rPr>
        <sz val="11"/>
        <color theme="1"/>
        <rFont val="Times New Roman"/>
        <charset val="134"/>
      </rPr>
      <t xml:space="preserve">  </t>
    </r>
    <r>
      <rPr>
        <sz val="11"/>
        <color theme="1"/>
        <rFont val="楷体"/>
        <charset val="134"/>
      </rPr>
      <t>富力城社区人口普查志愿活动</t>
    </r>
    <r>
      <rPr>
        <sz val="11"/>
        <color theme="1"/>
        <rFont val="Times New Roman"/>
        <charset val="134"/>
      </rPr>
      <t xml:space="preserve">   </t>
    </r>
    <r>
      <rPr>
        <sz val="11"/>
        <color theme="1"/>
        <rFont val="楷体"/>
        <charset val="134"/>
      </rPr>
      <t>山西大学大东关校区校园防疫志愿活动</t>
    </r>
    <r>
      <rPr>
        <sz val="11"/>
        <color theme="1"/>
        <rFont val="Times New Roman"/>
        <charset val="134"/>
      </rPr>
      <t xml:space="preserve">  </t>
    </r>
    <r>
      <rPr>
        <sz val="11"/>
        <color theme="1"/>
        <rFont val="楷体"/>
        <charset val="134"/>
      </rPr>
      <t>美化校园</t>
    </r>
    <r>
      <rPr>
        <sz val="11"/>
        <color theme="1"/>
        <rFont val="Times New Roman"/>
        <charset val="134"/>
      </rPr>
      <t xml:space="preserve"> </t>
    </r>
    <r>
      <rPr>
        <sz val="11"/>
        <color theme="1"/>
        <rFont val="楷体"/>
        <charset val="134"/>
      </rPr>
      <t>你我同行志愿活动大东关校区</t>
    </r>
  </si>
  <si>
    <r>
      <rPr>
        <sz val="11"/>
        <color theme="1"/>
        <rFont val="楷体"/>
        <charset val="134"/>
      </rPr>
      <t>张浩然</t>
    </r>
  </si>
  <si>
    <t>20200280108047</t>
  </si>
  <si>
    <r>
      <rPr>
        <sz val="11"/>
        <color theme="1"/>
        <rFont val="楷体"/>
        <charset val="134"/>
      </rPr>
      <t>传承文明，服务社会</t>
    </r>
    <r>
      <rPr>
        <sz val="11"/>
        <color theme="1"/>
        <rFont val="Times New Roman"/>
        <charset val="134"/>
      </rPr>
      <t>—</t>
    </r>
    <r>
      <rPr>
        <sz val="11"/>
        <color theme="1"/>
        <rFont val="楷体"/>
        <charset val="134"/>
      </rPr>
      <t>文源讲坛志愿活动</t>
    </r>
    <r>
      <rPr>
        <sz val="11"/>
        <color theme="1"/>
        <rFont val="Times New Roman"/>
        <charset val="134"/>
      </rPr>
      <t>/</t>
    </r>
    <r>
      <rPr>
        <sz val="11"/>
        <color theme="1"/>
        <rFont val="楷体"/>
        <charset val="134"/>
      </rPr>
      <t>丽华社区人口普查活动</t>
    </r>
    <r>
      <rPr>
        <sz val="11"/>
        <color theme="1"/>
        <rFont val="Times New Roman"/>
        <charset val="134"/>
      </rPr>
      <t>/</t>
    </r>
    <r>
      <rPr>
        <sz val="11"/>
        <color theme="1"/>
        <rFont val="楷体"/>
        <charset val="134"/>
      </rPr>
      <t>大东关北社区人口普查</t>
    </r>
    <r>
      <rPr>
        <sz val="11"/>
        <color theme="1"/>
        <rFont val="Times New Roman"/>
        <charset val="134"/>
      </rPr>
      <t>/</t>
    </r>
    <r>
      <rPr>
        <sz val="11"/>
        <color theme="1"/>
        <rFont val="楷体"/>
        <charset val="134"/>
      </rPr>
      <t>建设南路北社区第七次人口普查</t>
    </r>
    <r>
      <rPr>
        <sz val="11"/>
        <color theme="1"/>
        <rFont val="Times New Roman"/>
        <charset val="134"/>
      </rPr>
      <t>/</t>
    </r>
    <r>
      <rPr>
        <sz val="11"/>
        <color theme="1"/>
        <rFont val="楷体"/>
        <charset val="134"/>
      </rPr>
      <t>富力城社区人口普查志愿活动</t>
    </r>
    <r>
      <rPr>
        <sz val="11"/>
        <color theme="1"/>
        <rFont val="Times New Roman"/>
        <charset val="134"/>
      </rPr>
      <t>/</t>
    </r>
    <r>
      <rPr>
        <sz val="11"/>
        <color theme="1"/>
        <rFont val="楷体"/>
        <charset val="134"/>
      </rPr>
      <t>坤昇社区教育大讲堂</t>
    </r>
    <r>
      <rPr>
        <sz val="11"/>
        <color theme="1"/>
        <rFont val="Times New Roman"/>
        <charset val="134"/>
      </rPr>
      <t>/</t>
    </r>
    <r>
      <rPr>
        <sz val="11"/>
        <color theme="1"/>
        <rFont val="楷体"/>
        <charset val="134"/>
      </rPr>
      <t>昔阳县</t>
    </r>
    <r>
      <rPr>
        <sz val="11"/>
        <color theme="1"/>
        <rFont val="Times New Roman"/>
        <charset val="134"/>
      </rPr>
      <t>2021</t>
    </r>
    <r>
      <rPr>
        <sz val="11"/>
        <color theme="1"/>
        <rFont val="楷体"/>
        <charset val="134"/>
      </rPr>
      <t>年防疫志愿活动</t>
    </r>
  </si>
  <si>
    <r>
      <rPr>
        <sz val="11"/>
        <color theme="1"/>
        <rFont val="楷体"/>
        <charset val="134"/>
      </rPr>
      <t>张滇澐</t>
    </r>
  </si>
  <si>
    <t>201802501235</t>
  </si>
  <si>
    <r>
      <rPr>
        <sz val="11"/>
        <color theme="1"/>
        <rFont val="楷体"/>
        <charset val="134"/>
      </rPr>
      <t>山西大学赴市图书馆志愿活动</t>
    </r>
    <r>
      <rPr>
        <sz val="11"/>
        <color theme="1"/>
        <rFont val="Times New Roman"/>
        <charset val="134"/>
      </rPr>
      <t xml:space="preserve"> </t>
    </r>
    <r>
      <rPr>
        <sz val="11"/>
        <color theme="1"/>
        <rFont val="楷体"/>
        <charset val="134"/>
      </rPr>
      <t>山西大学迎新活动</t>
    </r>
    <r>
      <rPr>
        <sz val="11"/>
        <color theme="1"/>
        <rFont val="Times New Roman"/>
        <charset val="134"/>
      </rPr>
      <t xml:space="preserve"> </t>
    </r>
    <r>
      <rPr>
        <sz val="11"/>
        <color theme="1"/>
        <rFont val="楷体"/>
        <charset val="134"/>
      </rPr>
      <t>中国（太原人工智能大会）</t>
    </r>
    <r>
      <rPr>
        <sz val="11"/>
        <color theme="1"/>
        <rFont val="Times New Roman"/>
        <charset val="134"/>
      </rPr>
      <t xml:space="preserve"> </t>
    </r>
    <r>
      <rPr>
        <sz val="11"/>
        <color theme="1"/>
        <rFont val="楷体"/>
        <charset val="134"/>
      </rPr>
      <t>美化校园刷树活动</t>
    </r>
    <r>
      <rPr>
        <sz val="11"/>
        <color theme="1"/>
        <rFont val="Times New Roman"/>
        <charset val="134"/>
      </rPr>
      <t xml:space="preserve"> </t>
    </r>
    <r>
      <rPr>
        <sz val="11"/>
        <color theme="1"/>
        <rFont val="楷体"/>
        <charset val="134"/>
      </rPr>
      <t>建设南路北社区第七次人口普查志愿服务</t>
    </r>
    <r>
      <rPr>
        <sz val="11"/>
        <color theme="1"/>
        <rFont val="Times New Roman"/>
        <charset val="134"/>
      </rPr>
      <t xml:space="preserve">  </t>
    </r>
    <r>
      <rPr>
        <sz val="11"/>
        <color theme="1"/>
        <rFont val="楷体"/>
        <charset val="134"/>
      </rPr>
      <t>坤昇小区人口普查活动</t>
    </r>
    <r>
      <rPr>
        <sz val="11"/>
        <color theme="1"/>
        <rFont val="Times New Roman"/>
        <charset val="134"/>
      </rPr>
      <t xml:space="preserve"> </t>
    </r>
    <r>
      <rPr>
        <sz val="11"/>
        <color theme="1"/>
        <rFont val="楷体"/>
        <charset val="134"/>
      </rPr>
      <t>丽华社区人口普查志愿活动</t>
    </r>
    <r>
      <rPr>
        <sz val="11"/>
        <color theme="1"/>
        <rFont val="Times New Roman"/>
        <charset val="134"/>
      </rPr>
      <t xml:space="preserve"> </t>
    </r>
    <r>
      <rPr>
        <sz val="11"/>
        <color theme="1"/>
        <rFont val="楷体"/>
        <charset val="134"/>
      </rPr>
      <t>大东关北社区人口普查志愿活动</t>
    </r>
  </si>
  <si>
    <r>
      <rPr>
        <sz val="11"/>
        <color theme="1"/>
        <rFont val="楷体"/>
        <charset val="134"/>
      </rPr>
      <t>宁浩睿</t>
    </r>
  </si>
  <si>
    <t>201902810920</t>
  </si>
  <si>
    <r>
      <rPr>
        <sz val="11"/>
        <color theme="1"/>
        <rFont val="Times New Roman"/>
        <charset val="134"/>
      </rPr>
      <t>2020</t>
    </r>
    <r>
      <rPr>
        <sz val="11"/>
        <color theme="1"/>
        <rFont val="楷体"/>
        <charset val="134"/>
      </rPr>
      <t>疫情防控志愿活动，防艾知识宣讲（自动化与软件学院），建设南路北社区人口普查，山西大学大东关校区校园防疫志愿活动，美化校园刷树活动，丽华社区人口普查活动，防艾校内宣传（大东关校区），大东关北社区人口普查，防艾宣传晚会。</t>
    </r>
  </si>
  <si>
    <r>
      <rPr>
        <sz val="11"/>
        <color theme="1"/>
        <rFont val="楷体"/>
        <charset val="134"/>
      </rPr>
      <t>李玥洋</t>
    </r>
  </si>
  <si>
    <t>201802502216</t>
  </si>
  <si>
    <r>
      <rPr>
        <sz val="11"/>
        <color theme="1"/>
        <rFont val="楷体"/>
        <charset val="134"/>
      </rPr>
      <t>光盘行动，富力城社区人口普查志愿活动，山西大学赴市图书馆志愿活动，
山西大学迎新活动，二青会开幕式导演组排练志愿服务山西大学</t>
    </r>
    <r>
      <rPr>
        <sz val="11"/>
        <color theme="1"/>
        <rFont val="Times New Roman"/>
        <charset val="134"/>
      </rPr>
      <t>“</t>
    </r>
    <r>
      <rPr>
        <sz val="11"/>
        <color theme="1"/>
        <rFont val="楷体"/>
        <charset val="134"/>
      </rPr>
      <t>二青会</t>
    </r>
    <r>
      <rPr>
        <sz val="11"/>
        <color theme="1"/>
        <rFont val="Times New Roman"/>
        <charset val="134"/>
      </rPr>
      <t>"</t>
    </r>
    <r>
      <rPr>
        <sz val="11"/>
        <color theme="1"/>
        <rFont val="楷体"/>
        <charset val="134"/>
      </rPr>
      <t>志愿活动出征仪式山西大学赴市图书馆志愿活动签到活动，</t>
    </r>
    <r>
      <rPr>
        <sz val="11"/>
        <color theme="1"/>
        <rFont val="Times New Roman"/>
        <charset val="134"/>
      </rPr>
      <t>“</t>
    </r>
    <r>
      <rPr>
        <sz val="11"/>
        <color theme="1"/>
        <rFont val="楷体"/>
        <charset val="134"/>
      </rPr>
      <t>二青会</t>
    </r>
    <r>
      <rPr>
        <sz val="11"/>
        <color theme="1"/>
        <rFont val="Times New Roman"/>
        <charset val="134"/>
      </rPr>
      <t>”</t>
    </r>
    <r>
      <rPr>
        <sz val="11"/>
        <color theme="1"/>
        <rFont val="楷体"/>
        <charset val="134"/>
      </rPr>
      <t>志愿活动培训，山西大学</t>
    </r>
    <r>
      <rPr>
        <sz val="11"/>
        <color theme="1"/>
        <rFont val="Times New Roman"/>
        <charset val="134"/>
      </rPr>
      <t>2019</t>
    </r>
    <r>
      <rPr>
        <sz val="11"/>
        <color theme="1"/>
        <rFont val="楷体"/>
        <charset val="134"/>
      </rPr>
      <t>年铁路春运志愿活动</t>
    </r>
  </si>
  <si>
    <r>
      <rPr>
        <sz val="11"/>
        <color theme="1"/>
        <rFont val="楷体"/>
        <charset val="134"/>
      </rPr>
      <t>韩笑</t>
    </r>
  </si>
  <si>
    <t>201802811010</t>
  </si>
  <si>
    <r>
      <rPr>
        <sz val="11"/>
        <color theme="1"/>
        <rFont val="楷体"/>
        <charset val="134"/>
      </rPr>
      <t>传递书香，见证成长</t>
    </r>
    <r>
      <rPr>
        <sz val="11"/>
        <color theme="1"/>
        <rFont val="Times New Roman"/>
        <charset val="134"/>
      </rPr>
      <t>——</t>
    </r>
    <r>
      <rPr>
        <sz val="11"/>
        <color theme="1"/>
        <rFont val="楷体"/>
        <charset val="134"/>
      </rPr>
      <t>山西省图书馆文化志愿活动活动</t>
    </r>
    <r>
      <rPr>
        <sz val="11"/>
        <color theme="1"/>
        <rFont val="Times New Roman"/>
        <charset val="134"/>
      </rPr>
      <t xml:space="preserve"> </t>
    </r>
    <r>
      <rPr>
        <sz val="11"/>
        <color theme="1"/>
        <rFont val="楷体"/>
        <charset val="134"/>
      </rPr>
      <t>丽华社区人口普查志愿活动</t>
    </r>
    <r>
      <rPr>
        <sz val="11"/>
        <color theme="1"/>
        <rFont val="Times New Roman"/>
        <charset val="134"/>
      </rPr>
      <t xml:space="preserve"> “</t>
    </r>
    <r>
      <rPr>
        <sz val="11"/>
        <color theme="1"/>
        <rFont val="楷体"/>
        <charset val="134"/>
      </rPr>
      <t>服务社会，展我青年力量</t>
    </r>
    <r>
      <rPr>
        <sz val="11"/>
        <color theme="1"/>
        <rFont val="Times New Roman"/>
        <charset val="134"/>
      </rPr>
      <t>”</t>
    </r>
    <r>
      <rPr>
        <sz val="11"/>
        <color theme="1"/>
        <rFont val="楷体"/>
        <charset val="134"/>
      </rPr>
      <t>山西省图书馆文化志愿活动讲述建国故事</t>
    </r>
    <r>
      <rPr>
        <sz val="11"/>
        <color theme="1"/>
        <rFont val="Times New Roman"/>
        <charset val="134"/>
      </rPr>
      <t xml:space="preserve"> </t>
    </r>
    <r>
      <rPr>
        <sz val="11"/>
        <color theme="1"/>
        <rFont val="楷体"/>
        <charset val="134"/>
      </rPr>
      <t>志愿看山西</t>
    </r>
    <r>
      <rPr>
        <sz val="11"/>
        <color theme="1"/>
        <rFont val="Times New Roman"/>
        <charset val="134"/>
      </rPr>
      <t>——</t>
    </r>
    <r>
      <rPr>
        <sz val="11"/>
        <color theme="1"/>
        <rFont val="楷体"/>
        <charset val="134"/>
      </rPr>
      <t>志愿讲述山西文旅</t>
    </r>
    <r>
      <rPr>
        <sz val="11"/>
        <color theme="1"/>
        <rFont val="Times New Roman"/>
        <charset val="134"/>
      </rPr>
      <t xml:space="preserve"> </t>
    </r>
    <r>
      <rPr>
        <sz val="11"/>
        <color theme="1"/>
        <rFont val="楷体"/>
        <charset val="134"/>
      </rPr>
      <t>防疫防控志愿服务</t>
    </r>
    <r>
      <rPr>
        <sz val="11"/>
        <color theme="1"/>
        <rFont val="Times New Roman"/>
        <charset val="134"/>
      </rPr>
      <t xml:space="preserve"> </t>
    </r>
    <r>
      <rPr>
        <sz val="11"/>
        <color theme="1"/>
        <rFont val="楷体"/>
        <charset val="134"/>
      </rPr>
      <t>山西省图书馆文化志愿活动志愿活动管理、图书整理活动</t>
    </r>
    <r>
      <rPr>
        <sz val="11"/>
        <color theme="1"/>
        <rFont val="Times New Roman"/>
        <charset val="134"/>
      </rPr>
      <t xml:space="preserve"> </t>
    </r>
    <r>
      <rPr>
        <sz val="11"/>
        <color theme="1"/>
        <rFont val="楷体"/>
        <charset val="134"/>
      </rPr>
      <t>山西大学第十三届高校防艾宣传活动</t>
    </r>
    <r>
      <rPr>
        <sz val="11"/>
        <color theme="1"/>
        <rFont val="Times New Roman"/>
        <charset val="134"/>
      </rPr>
      <t xml:space="preserve"> </t>
    </r>
    <r>
      <rPr>
        <sz val="11"/>
        <color theme="1"/>
        <rFont val="楷体"/>
        <charset val="134"/>
      </rPr>
      <t>传递书香，见证成长</t>
    </r>
    <r>
      <rPr>
        <sz val="11"/>
        <color theme="1"/>
        <rFont val="Times New Roman"/>
        <charset val="134"/>
      </rPr>
      <t>——</t>
    </r>
    <r>
      <rPr>
        <sz val="11"/>
        <color theme="1"/>
        <rFont val="楷体"/>
        <charset val="134"/>
      </rPr>
      <t>山西省图书馆文化志愿活动活动</t>
    </r>
  </si>
  <si>
    <t>电力与建筑学院志愿服务时长认定汇总表</t>
  </si>
  <si>
    <r>
      <rPr>
        <sz val="26"/>
        <color theme="1"/>
        <rFont val="楷体"/>
        <charset val="134"/>
      </rPr>
      <t>姓名</t>
    </r>
  </si>
  <si>
    <r>
      <rPr>
        <sz val="26"/>
        <color theme="1"/>
        <rFont val="楷体"/>
        <charset val="134"/>
      </rPr>
      <t>学号</t>
    </r>
  </si>
  <si>
    <r>
      <rPr>
        <sz val="26"/>
        <color theme="1"/>
        <rFont val="楷体"/>
        <charset val="134"/>
      </rPr>
      <t>认定时长</t>
    </r>
    <r>
      <rPr>
        <sz val="26"/>
        <color theme="1"/>
        <rFont val="Times New Roman"/>
        <charset val="134"/>
      </rPr>
      <t>/h</t>
    </r>
  </si>
  <si>
    <r>
      <rPr>
        <sz val="26"/>
        <color theme="1"/>
        <rFont val="楷体"/>
        <charset val="134"/>
      </rPr>
      <t>认定活动名称</t>
    </r>
  </si>
  <si>
    <r>
      <rPr>
        <sz val="26"/>
        <color theme="1"/>
        <rFont val="楷体"/>
        <charset val="134"/>
      </rPr>
      <t>张泽凯</t>
    </r>
  </si>
  <si>
    <t>20200260103030</t>
  </si>
  <si>
    <r>
      <rPr>
        <sz val="26"/>
        <color theme="1"/>
        <rFont val="楷体"/>
        <charset val="134"/>
      </rPr>
      <t>刷树</t>
    </r>
  </si>
  <si>
    <r>
      <rPr>
        <sz val="26"/>
        <color theme="1"/>
        <rFont val="楷体"/>
        <charset val="134"/>
      </rPr>
      <t>张嘉怡</t>
    </r>
  </si>
  <si>
    <r>
      <rPr>
        <sz val="26"/>
        <color theme="1"/>
        <rFont val="楷体"/>
        <charset val="134"/>
      </rPr>
      <t>二青会</t>
    </r>
  </si>
  <si>
    <r>
      <rPr>
        <sz val="26"/>
        <color theme="1"/>
        <rFont val="楷体"/>
        <charset val="134"/>
      </rPr>
      <t>张晓军</t>
    </r>
  </si>
  <si>
    <r>
      <rPr>
        <sz val="26"/>
        <color theme="1"/>
        <rFont val="楷体"/>
        <charset val="134"/>
      </rPr>
      <t>李国君</t>
    </r>
  </si>
  <si>
    <r>
      <rPr>
        <sz val="26"/>
        <color theme="1"/>
        <rFont val="楷体"/>
        <charset val="134"/>
      </rPr>
      <t>陈淇强</t>
    </r>
  </si>
  <si>
    <r>
      <rPr>
        <sz val="26"/>
        <color theme="1"/>
        <rFont val="楷体"/>
        <charset val="134"/>
      </rPr>
      <t>贾</t>
    </r>
    <r>
      <rPr>
        <sz val="26"/>
        <color theme="1"/>
        <rFont val="Times New Roman"/>
        <charset val="134"/>
      </rPr>
      <t xml:space="preserve">  </t>
    </r>
    <r>
      <rPr>
        <sz val="26"/>
        <color theme="1"/>
        <rFont val="楷体"/>
        <charset val="134"/>
      </rPr>
      <t>琪</t>
    </r>
  </si>
  <si>
    <t>201703003019</t>
  </si>
  <si>
    <r>
      <rPr>
        <sz val="26"/>
        <color theme="1"/>
        <rFont val="楷体"/>
        <charset val="134"/>
      </rPr>
      <t>李世斌</t>
    </r>
  </si>
  <si>
    <r>
      <rPr>
        <sz val="26"/>
        <color theme="1"/>
        <rFont val="楷体"/>
        <charset val="134"/>
      </rPr>
      <t>疫情防控</t>
    </r>
  </si>
  <si>
    <r>
      <rPr>
        <sz val="26"/>
        <color theme="1"/>
        <rFont val="楷体"/>
        <charset val="134"/>
      </rPr>
      <t>郭</t>
    </r>
    <r>
      <rPr>
        <sz val="26"/>
        <color theme="1"/>
        <rFont val="Times New Roman"/>
        <charset val="134"/>
      </rPr>
      <t xml:space="preserve">  </t>
    </r>
    <r>
      <rPr>
        <sz val="26"/>
        <color theme="1"/>
        <rFont val="楷体"/>
        <charset val="134"/>
      </rPr>
      <t>涛</t>
    </r>
  </si>
  <si>
    <r>
      <rPr>
        <sz val="26"/>
        <color theme="1"/>
        <rFont val="楷体"/>
        <charset val="134"/>
      </rPr>
      <t>杨世禾</t>
    </r>
  </si>
  <si>
    <t>20200300301029</t>
  </si>
  <si>
    <r>
      <rPr>
        <sz val="26"/>
        <color theme="1"/>
        <rFont val="楷体"/>
        <charset val="134"/>
      </rPr>
      <t>人口普查</t>
    </r>
  </si>
  <si>
    <r>
      <rPr>
        <sz val="26"/>
        <color theme="1"/>
        <rFont val="楷体"/>
        <charset val="134"/>
      </rPr>
      <t>郭昊天</t>
    </r>
  </si>
  <si>
    <t>20200300304011</t>
  </si>
  <si>
    <r>
      <rPr>
        <sz val="26"/>
        <color theme="1"/>
        <rFont val="楷体"/>
        <charset val="134"/>
      </rPr>
      <t>权佳溢</t>
    </r>
  </si>
  <si>
    <r>
      <rPr>
        <sz val="26"/>
        <color theme="1"/>
        <rFont val="楷体"/>
        <charset val="134"/>
      </rPr>
      <t>防疫志愿活动</t>
    </r>
  </si>
  <si>
    <r>
      <rPr>
        <sz val="26"/>
        <color theme="1"/>
        <rFont val="楷体"/>
        <charset val="134"/>
      </rPr>
      <t>刘雨桐</t>
    </r>
  </si>
  <si>
    <r>
      <rPr>
        <sz val="26"/>
        <color theme="1"/>
        <rFont val="楷体"/>
        <charset val="134"/>
      </rPr>
      <t>防艾志愿活动</t>
    </r>
  </si>
  <si>
    <r>
      <rPr>
        <sz val="26"/>
        <color theme="1"/>
        <rFont val="楷体"/>
        <charset val="134"/>
      </rPr>
      <t>武殿辉</t>
    </r>
  </si>
  <si>
    <r>
      <rPr>
        <sz val="26"/>
        <color theme="1"/>
        <rFont val="楷体"/>
        <charset val="134"/>
      </rPr>
      <t>郭宇洁</t>
    </r>
  </si>
  <si>
    <t>201902415108</t>
  </si>
  <si>
    <r>
      <rPr>
        <sz val="26"/>
        <color theme="1"/>
        <rFont val="楷体"/>
        <charset val="134"/>
      </rPr>
      <t>餐厅志愿活动</t>
    </r>
  </si>
  <si>
    <r>
      <rPr>
        <sz val="26"/>
        <color theme="1"/>
        <rFont val="楷体"/>
        <charset val="134"/>
      </rPr>
      <t>郭志文</t>
    </r>
  </si>
  <si>
    <t>20200240302007</t>
  </si>
  <si>
    <r>
      <rPr>
        <sz val="26"/>
        <color theme="1"/>
        <rFont val="楷体"/>
        <charset val="134"/>
      </rPr>
      <t>刷树志愿活动</t>
    </r>
  </si>
  <si>
    <r>
      <rPr>
        <sz val="26"/>
        <color theme="1"/>
        <rFont val="楷体"/>
        <charset val="134"/>
      </rPr>
      <t>董文杰</t>
    </r>
  </si>
  <si>
    <t>20200230105006</t>
  </si>
  <si>
    <r>
      <rPr>
        <sz val="26"/>
        <color theme="1"/>
        <rFont val="楷体"/>
        <charset val="134"/>
      </rPr>
      <t>刘文鑫</t>
    </r>
  </si>
  <si>
    <t>20200230202013</t>
  </si>
  <si>
    <r>
      <rPr>
        <sz val="26"/>
        <color theme="1"/>
        <rFont val="楷体"/>
        <charset val="134"/>
      </rPr>
      <t>刘</t>
    </r>
    <r>
      <rPr>
        <sz val="26"/>
        <color theme="1"/>
        <rFont val="Times New Roman"/>
        <charset val="134"/>
      </rPr>
      <t xml:space="preserve">  </t>
    </r>
    <r>
      <rPr>
        <sz val="26"/>
        <color theme="1"/>
        <rFont val="楷体"/>
        <charset val="134"/>
      </rPr>
      <t>瑞</t>
    </r>
  </si>
  <si>
    <r>
      <rPr>
        <sz val="26"/>
        <color theme="1"/>
        <rFont val="楷体"/>
        <charset val="134"/>
      </rPr>
      <t>宋紫涓</t>
    </r>
  </si>
  <si>
    <t>201802601221</t>
  </si>
  <si>
    <r>
      <rPr>
        <sz val="26"/>
        <color theme="1"/>
        <rFont val="楷体"/>
        <charset val="134"/>
      </rPr>
      <t>餐厅防疫活动</t>
    </r>
  </si>
  <si>
    <r>
      <rPr>
        <sz val="26"/>
        <color theme="1"/>
        <rFont val="楷体"/>
        <charset val="134"/>
      </rPr>
      <t>延汝韬</t>
    </r>
  </si>
  <si>
    <t>201802601331</t>
  </si>
  <si>
    <r>
      <rPr>
        <sz val="26"/>
        <color theme="1"/>
        <rFont val="楷体"/>
        <charset val="134"/>
      </rPr>
      <t>二青会志愿活动</t>
    </r>
  </si>
  <si>
    <r>
      <rPr>
        <sz val="26"/>
        <color theme="1"/>
        <rFont val="楷体"/>
        <charset val="134"/>
      </rPr>
      <t>李芝春</t>
    </r>
  </si>
  <si>
    <t>201802301815</t>
  </si>
  <si>
    <r>
      <rPr>
        <sz val="26"/>
        <color theme="1"/>
        <rFont val="楷体"/>
        <charset val="134"/>
      </rPr>
      <t>冯馨仝</t>
    </r>
  </si>
  <si>
    <t>201802301206</t>
  </si>
  <si>
    <r>
      <rPr>
        <sz val="26"/>
        <color theme="1"/>
        <rFont val="楷体"/>
        <charset val="134"/>
      </rPr>
      <t>赵钰莹</t>
    </r>
  </si>
  <si>
    <r>
      <rPr>
        <sz val="26"/>
        <color theme="1"/>
        <rFont val="楷体"/>
        <charset val="134"/>
      </rPr>
      <t>第七次人口普查</t>
    </r>
  </si>
  <si>
    <r>
      <rPr>
        <sz val="26"/>
        <color theme="1"/>
        <rFont val="楷体"/>
        <charset val="134"/>
      </rPr>
      <t>郭佳龙</t>
    </r>
  </si>
  <si>
    <r>
      <rPr>
        <sz val="26"/>
        <color theme="1"/>
        <rFont val="楷体"/>
        <charset val="134"/>
      </rPr>
      <t>疫情防控志愿活动</t>
    </r>
  </si>
  <si>
    <r>
      <rPr>
        <sz val="26"/>
        <color theme="1"/>
        <rFont val="楷体"/>
        <charset val="134"/>
      </rPr>
      <t>栗钰茜</t>
    </r>
  </si>
  <si>
    <r>
      <rPr>
        <sz val="26"/>
        <color theme="1"/>
        <rFont val="楷体"/>
        <charset val="134"/>
      </rPr>
      <t>李沁春</t>
    </r>
  </si>
  <si>
    <r>
      <rPr>
        <sz val="26"/>
        <color theme="1"/>
        <rFont val="楷体"/>
        <charset val="134"/>
      </rPr>
      <t>李</t>
    </r>
    <r>
      <rPr>
        <sz val="26"/>
        <color theme="1"/>
        <rFont val="Times New Roman"/>
        <charset val="134"/>
      </rPr>
      <t xml:space="preserve">  </t>
    </r>
    <r>
      <rPr>
        <sz val="26"/>
        <color theme="1"/>
        <rFont val="楷体"/>
        <charset val="134"/>
      </rPr>
      <t>涛</t>
    </r>
  </si>
  <si>
    <r>
      <rPr>
        <sz val="26"/>
        <color theme="1"/>
        <rFont val="楷体"/>
        <charset val="134"/>
      </rPr>
      <t>姚</t>
    </r>
    <r>
      <rPr>
        <sz val="26"/>
        <color theme="1"/>
        <rFont val="Times New Roman"/>
        <charset val="134"/>
      </rPr>
      <t xml:space="preserve">  </t>
    </r>
    <r>
      <rPr>
        <sz val="26"/>
        <color theme="1"/>
        <rFont val="楷体"/>
        <charset val="134"/>
      </rPr>
      <t>远</t>
    </r>
  </si>
  <si>
    <r>
      <rPr>
        <sz val="26"/>
        <color theme="1"/>
        <rFont val="楷体"/>
        <charset val="134"/>
      </rPr>
      <t>马源媛</t>
    </r>
  </si>
  <si>
    <r>
      <rPr>
        <sz val="26"/>
        <color theme="1"/>
        <rFont val="楷体"/>
        <charset val="134"/>
      </rPr>
      <t>刘庭萱</t>
    </r>
  </si>
  <si>
    <r>
      <rPr>
        <sz val="26"/>
        <color theme="1"/>
        <rFont val="楷体"/>
        <charset val="134"/>
      </rPr>
      <t>光盘行动志愿活动</t>
    </r>
  </si>
  <si>
    <r>
      <rPr>
        <sz val="26"/>
        <color theme="1"/>
        <rFont val="楷体"/>
        <charset val="134"/>
      </rPr>
      <t>张文艺</t>
    </r>
  </si>
  <si>
    <r>
      <rPr>
        <sz val="26"/>
        <color theme="1"/>
        <rFont val="楷体"/>
        <charset val="134"/>
      </rPr>
      <t>卢佳溪</t>
    </r>
  </si>
  <si>
    <r>
      <rPr>
        <sz val="26"/>
        <color theme="1"/>
        <rFont val="楷体"/>
        <charset val="134"/>
      </rPr>
      <t>韩松良</t>
    </r>
  </si>
  <si>
    <r>
      <rPr>
        <sz val="26"/>
        <color theme="1"/>
        <rFont val="楷体"/>
        <charset val="134"/>
      </rPr>
      <t>米斯璇</t>
    </r>
  </si>
  <si>
    <t>20200300303021</t>
  </si>
  <si>
    <r>
      <rPr>
        <sz val="26"/>
        <color theme="1"/>
        <rFont val="楷体"/>
        <charset val="134"/>
      </rPr>
      <t>杨雁云</t>
    </r>
  </si>
  <si>
    <t>20200300303032</t>
  </si>
  <si>
    <r>
      <rPr>
        <sz val="26"/>
        <color theme="1"/>
        <rFont val="楷体"/>
        <charset val="134"/>
      </rPr>
      <t>冯培彦</t>
    </r>
  </si>
  <si>
    <t>20200260103006</t>
  </si>
  <si>
    <r>
      <rPr>
        <sz val="26"/>
        <color theme="1"/>
        <rFont val="楷体"/>
        <charset val="134"/>
      </rPr>
      <t>张</t>
    </r>
    <r>
      <rPr>
        <sz val="26"/>
        <color theme="1"/>
        <rFont val="Times New Roman"/>
        <charset val="134"/>
      </rPr>
      <t xml:space="preserve">  </t>
    </r>
    <r>
      <rPr>
        <sz val="26"/>
        <color theme="1"/>
        <rFont val="楷体"/>
        <charset val="134"/>
      </rPr>
      <t>彤</t>
    </r>
  </si>
  <si>
    <t>20200230202032</t>
  </si>
  <si>
    <r>
      <rPr>
        <sz val="26"/>
        <color theme="1"/>
        <rFont val="楷体"/>
        <charset val="134"/>
      </rPr>
      <t>董</t>
    </r>
    <r>
      <rPr>
        <sz val="26"/>
        <color theme="1"/>
        <rFont val="Times New Roman"/>
        <charset val="134"/>
      </rPr>
      <t xml:space="preserve">  </t>
    </r>
    <r>
      <rPr>
        <sz val="26"/>
        <color theme="1"/>
        <rFont val="楷体"/>
        <charset val="134"/>
      </rPr>
      <t>伟</t>
    </r>
  </si>
  <si>
    <t>201902301207</t>
  </si>
  <si>
    <r>
      <rPr>
        <sz val="26"/>
        <color theme="1"/>
        <rFont val="楷体"/>
        <charset val="134"/>
      </rPr>
      <t>李欢欢</t>
    </r>
  </si>
  <si>
    <t>201803011015</t>
  </si>
  <si>
    <r>
      <rPr>
        <sz val="26"/>
        <color theme="1"/>
        <rFont val="楷体"/>
        <charset val="134"/>
      </rPr>
      <t>学雷锋志愿活动</t>
    </r>
  </si>
  <si>
    <r>
      <rPr>
        <sz val="26"/>
        <color theme="1"/>
        <rFont val="楷体"/>
        <charset val="134"/>
      </rPr>
      <t>魏伊宁</t>
    </r>
  </si>
  <si>
    <t>201802602224</t>
  </si>
  <si>
    <r>
      <rPr>
        <sz val="26"/>
        <color theme="1"/>
        <rFont val="楷体"/>
        <charset val="134"/>
      </rPr>
      <t>二青会颁奖礼仪</t>
    </r>
  </si>
  <si>
    <r>
      <rPr>
        <sz val="26"/>
        <color theme="1"/>
        <rFont val="楷体"/>
        <charset val="134"/>
      </rPr>
      <t>董煜澔</t>
    </r>
  </si>
  <si>
    <t>201803003206</t>
  </si>
  <si>
    <r>
      <rPr>
        <sz val="26"/>
        <color theme="1"/>
        <rFont val="楷体"/>
        <charset val="134"/>
      </rPr>
      <t>柴欣茹</t>
    </r>
  </si>
  <si>
    <t>201802301502</t>
  </si>
  <si>
    <r>
      <rPr>
        <sz val="26"/>
        <color theme="1"/>
        <rFont val="楷体"/>
        <charset val="134"/>
      </rPr>
      <t>杨欣蓉</t>
    </r>
  </si>
  <si>
    <t>201802301424</t>
  </si>
  <si>
    <r>
      <rPr>
        <sz val="26"/>
        <color theme="1"/>
        <rFont val="楷体"/>
        <charset val="134"/>
      </rPr>
      <t>张方楠</t>
    </r>
  </si>
  <si>
    <t>20200300301031</t>
  </si>
  <si>
    <r>
      <rPr>
        <sz val="26"/>
        <color theme="1"/>
        <rFont val="楷体"/>
        <charset val="134"/>
      </rPr>
      <t>南关社区志愿活动</t>
    </r>
  </si>
  <si>
    <r>
      <rPr>
        <sz val="26"/>
        <color theme="1"/>
        <rFont val="楷体"/>
        <charset val="134"/>
      </rPr>
      <t>张泽源</t>
    </r>
  </si>
  <si>
    <t>20200230202035</t>
  </si>
  <si>
    <r>
      <rPr>
        <sz val="26"/>
        <color theme="1"/>
        <rFont val="楷体"/>
        <charset val="134"/>
      </rPr>
      <t>荆晓甜</t>
    </r>
  </si>
  <si>
    <t>201802302208</t>
  </si>
  <si>
    <r>
      <rPr>
        <sz val="26"/>
        <color theme="1"/>
        <rFont val="楷体"/>
        <charset val="134"/>
      </rPr>
      <t>潘</t>
    </r>
    <r>
      <rPr>
        <sz val="26"/>
        <color theme="1"/>
        <rFont val="Times New Roman"/>
        <charset val="134"/>
      </rPr>
      <t xml:space="preserve">  </t>
    </r>
    <r>
      <rPr>
        <sz val="26"/>
        <color theme="1"/>
        <rFont val="楷体"/>
        <charset val="134"/>
      </rPr>
      <t>瑶</t>
    </r>
  </si>
  <si>
    <t>201902301320</t>
  </si>
  <si>
    <r>
      <rPr>
        <sz val="26"/>
        <color theme="1"/>
        <rFont val="楷体"/>
        <charset val="134"/>
      </rPr>
      <t>李</t>
    </r>
    <r>
      <rPr>
        <sz val="26"/>
        <color theme="1"/>
        <rFont val="Times New Roman"/>
        <charset val="134"/>
      </rPr>
      <t xml:space="preserve">  </t>
    </r>
    <r>
      <rPr>
        <sz val="26"/>
        <color theme="1"/>
        <rFont val="楷体"/>
        <charset val="134"/>
      </rPr>
      <t>瑶</t>
    </r>
  </si>
  <si>
    <t>20200260201011</t>
  </si>
  <si>
    <r>
      <rPr>
        <sz val="26"/>
        <color theme="1"/>
        <rFont val="楷体"/>
        <charset val="134"/>
      </rPr>
      <t>餐厅防疫志愿活动</t>
    </r>
  </si>
  <si>
    <r>
      <rPr>
        <sz val="26"/>
        <color theme="1"/>
        <rFont val="楷体"/>
        <charset val="134"/>
      </rPr>
      <t>刘晓璇</t>
    </r>
  </si>
  <si>
    <t>20200240301013</t>
  </si>
  <si>
    <r>
      <rPr>
        <sz val="26"/>
        <color theme="1"/>
        <rFont val="楷体"/>
        <charset val="134"/>
      </rPr>
      <t>郭蓉旭</t>
    </r>
  </si>
  <si>
    <t>201902301108</t>
  </si>
  <si>
    <r>
      <rPr>
        <sz val="26"/>
        <color theme="1"/>
        <rFont val="楷体"/>
        <charset val="134"/>
      </rPr>
      <t>秋季防疫志愿活动</t>
    </r>
  </si>
  <si>
    <r>
      <rPr>
        <sz val="26"/>
        <color theme="1"/>
        <rFont val="楷体"/>
        <charset val="134"/>
      </rPr>
      <t>周欣欣</t>
    </r>
  </si>
  <si>
    <t>201902301640</t>
  </si>
  <si>
    <r>
      <rPr>
        <sz val="26"/>
        <color theme="1"/>
        <rFont val="楷体"/>
        <charset val="134"/>
      </rPr>
      <t>郭雅琪</t>
    </r>
  </si>
  <si>
    <t>20200230203009</t>
  </si>
  <si>
    <r>
      <rPr>
        <sz val="26"/>
        <color theme="1"/>
        <rFont val="楷体"/>
        <charset val="134"/>
      </rPr>
      <t>贾鑫磊</t>
    </r>
  </si>
  <si>
    <t>201902601312</t>
  </si>
  <si>
    <r>
      <rPr>
        <sz val="26"/>
        <color theme="1"/>
        <rFont val="楷体"/>
        <charset val="134"/>
      </rPr>
      <t>阳城县疫情防控</t>
    </r>
  </si>
  <si>
    <r>
      <rPr>
        <sz val="26"/>
        <color theme="1"/>
        <rFont val="楷体"/>
        <charset val="134"/>
      </rPr>
      <t>荆艺璇</t>
    </r>
  </si>
  <si>
    <t>20200240303015</t>
  </si>
  <si>
    <r>
      <rPr>
        <sz val="26"/>
        <color theme="1"/>
        <rFont val="楷体"/>
        <charset val="134"/>
      </rPr>
      <t>临猗县疫情防控</t>
    </r>
  </si>
  <si>
    <r>
      <rPr>
        <sz val="26"/>
        <color theme="1"/>
        <rFont val="楷体"/>
        <charset val="134"/>
      </rPr>
      <t>李思榕</t>
    </r>
  </si>
  <si>
    <t>201702602030</t>
  </si>
  <si>
    <r>
      <rPr>
        <sz val="26"/>
        <color theme="1"/>
        <rFont val="楷体"/>
        <charset val="134"/>
      </rPr>
      <t>卢夏清</t>
    </r>
  </si>
  <si>
    <r>
      <rPr>
        <sz val="26"/>
        <color theme="1"/>
        <rFont val="楷体"/>
        <charset val="134"/>
      </rPr>
      <t>二青会</t>
    </r>
    <r>
      <rPr>
        <sz val="26"/>
        <color theme="1"/>
        <rFont val="Times New Roman"/>
        <charset val="134"/>
      </rPr>
      <t>+</t>
    </r>
    <r>
      <rPr>
        <sz val="26"/>
        <color theme="1"/>
        <rFont val="楷体"/>
        <charset val="134"/>
      </rPr>
      <t>人口普查</t>
    </r>
  </si>
  <si>
    <r>
      <rPr>
        <sz val="26"/>
        <color theme="1"/>
        <rFont val="楷体"/>
        <charset val="134"/>
      </rPr>
      <t>盖婉婷</t>
    </r>
  </si>
  <si>
    <r>
      <rPr>
        <sz val="26"/>
        <color theme="1"/>
        <rFont val="楷体"/>
        <charset val="134"/>
      </rPr>
      <t>疫情防控志愿服务</t>
    </r>
  </si>
  <si>
    <r>
      <rPr>
        <sz val="26"/>
        <color theme="1"/>
        <rFont val="楷体"/>
        <charset val="134"/>
      </rPr>
      <t>张国鑫</t>
    </r>
  </si>
  <si>
    <r>
      <rPr>
        <sz val="26"/>
        <color theme="1"/>
        <rFont val="楷体"/>
        <charset val="134"/>
      </rPr>
      <t>线上</t>
    </r>
    <r>
      <rPr>
        <sz val="26"/>
        <color theme="1"/>
        <rFont val="Times New Roman"/>
        <charset val="134"/>
      </rPr>
      <t>“</t>
    </r>
    <r>
      <rPr>
        <sz val="26"/>
        <color theme="1"/>
        <rFont val="楷体"/>
        <charset val="134"/>
      </rPr>
      <t>知</t>
    </r>
    <r>
      <rPr>
        <sz val="26"/>
        <color theme="1"/>
        <rFont val="Times New Roman"/>
        <charset val="134"/>
      </rPr>
      <t>”</t>
    </r>
    <r>
      <rPr>
        <sz val="26"/>
        <color theme="1"/>
        <rFont val="楷体"/>
        <charset val="134"/>
      </rPr>
      <t>教活动</t>
    </r>
  </si>
  <si>
    <r>
      <rPr>
        <sz val="26"/>
        <color theme="1"/>
        <rFont val="楷体"/>
        <charset val="134"/>
      </rPr>
      <t>傅圣悦</t>
    </r>
  </si>
  <si>
    <r>
      <rPr>
        <sz val="26"/>
        <color theme="1"/>
        <rFont val="楷体"/>
        <charset val="134"/>
      </rPr>
      <t>二青会城市志愿活动</t>
    </r>
  </si>
  <si>
    <r>
      <rPr>
        <sz val="26"/>
        <color theme="1"/>
        <rFont val="楷体"/>
        <charset val="134"/>
      </rPr>
      <t>鲁</t>
    </r>
    <r>
      <rPr>
        <sz val="26"/>
        <color theme="1"/>
        <rFont val="Times New Roman"/>
        <charset val="134"/>
      </rPr>
      <t xml:space="preserve">  </t>
    </r>
    <r>
      <rPr>
        <sz val="26"/>
        <color theme="1"/>
        <rFont val="楷体"/>
        <charset val="134"/>
      </rPr>
      <t>婧</t>
    </r>
  </si>
  <si>
    <r>
      <rPr>
        <sz val="26"/>
        <color theme="1"/>
        <rFont val="楷体"/>
        <charset val="134"/>
      </rPr>
      <t>学雷锋志愿活动</t>
    </r>
    <r>
      <rPr>
        <sz val="26"/>
        <color theme="1"/>
        <rFont val="Times New Roman"/>
        <charset val="134"/>
      </rPr>
      <t xml:space="preserve"> </t>
    </r>
  </si>
  <si>
    <r>
      <rPr>
        <sz val="26"/>
        <color theme="1"/>
        <rFont val="楷体"/>
        <charset val="134"/>
      </rPr>
      <t>刘光斌</t>
    </r>
  </si>
  <si>
    <r>
      <rPr>
        <sz val="26"/>
        <color theme="1"/>
        <rFont val="楷体"/>
        <charset val="134"/>
      </rPr>
      <t>美化校园刷树活动</t>
    </r>
  </si>
  <si>
    <r>
      <rPr>
        <sz val="26"/>
        <color theme="1"/>
        <rFont val="楷体"/>
        <charset val="134"/>
      </rPr>
      <t>田鹏英</t>
    </r>
  </si>
  <si>
    <r>
      <rPr>
        <sz val="26"/>
        <color theme="1"/>
        <rFont val="楷体"/>
        <charset val="134"/>
      </rPr>
      <t>曹</t>
    </r>
    <r>
      <rPr>
        <sz val="26"/>
        <color theme="1"/>
        <rFont val="Times New Roman"/>
        <charset val="134"/>
      </rPr>
      <t xml:space="preserve">  </t>
    </r>
    <r>
      <rPr>
        <sz val="26"/>
        <color theme="1"/>
        <rFont val="楷体"/>
        <charset val="134"/>
      </rPr>
      <t>乐</t>
    </r>
  </si>
  <si>
    <t>201802301501</t>
  </si>
  <si>
    <r>
      <rPr>
        <sz val="26"/>
        <color theme="1"/>
        <rFont val="楷体"/>
        <charset val="134"/>
      </rPr>
      <t>二青会赛会志愿活动</t>
    </r>
  </si>
  <si>
    <r>
      <rPr>
        <sz val="26"/>
        <color theme="1"/>
        <rFont val="楷体"/>
        <charset val="134"/>
      </rPr>
      <t>王欣洁</t>
    </r>
  </si>
  <si>
    <t>201803001036</t>
  </si>
  <si>
    <r>
      <rPr>
        <sz val="26"/>
        <color theme="1"/>
        <rFont val="楷体"/>
        <charset val="134"/>
      </rPr>
      <t>吕晓敏</t>
    </r>
  </si>
  <si>
    <t>201902301620</t>
  </si>
  <si>
    <r>
      <rPr>
        <sz val="26"/>
        <color theme="1"/>
        <rFont val="楷体"/>
        <charset val="134"/>
      </rPr>
      <t>尹晓鑫</t>
    </r>
  </si>
  <si>
    <t>201803003137</t>
  </si>
  <si>
    <r>
      <rPr>
        <sz val="26"/>
        <color theme="1"/>
        <rFont val="楷体"/>
        <charset val="134"/>
      </rPr>
      <t>二青会礼仪志愿活动</t>
    </r>
  </si>
  <si>
    <r>
      <rPr>
        <sz val="26"/>
        <color theme="1"/>
        <rFont val="楷体"/>
        <charset val="134"/>
      </rPr>
      <t>许一帆</t>
    </r>
  </si>
  <si>
    <t>201802403131</t>
  </si>
  <si>
    <r>
      <rPr>
        <sz val="26"/>
        <color theme="1"/>
        <rFont val="楷体"/>
        <charset val="134"/>
      </rPr>
      <t>市图</t>
    </r>
    <r>
      <rPr>
        <sz val="26"/>
        <color theme="1"/>
        <rFont val="Times New Roman"/>
        <charset val="134"/>
      </rPr>
      <t xml:space="preserve">  </t>
    </r>
    <r>
      <rPr>
        <sz val="26"/>
        <color theme="1"/>
        <rFont val="楷体"/>
        <charset val="134"/>
      </rPr>
      <t>人口普查</t>
    </r>
  </si>
  <si>
    <r>
      <rPr>
        <sz val="26"/>
        <color theme="1"/>
        <rFont val="楷体"/>
        <charset val="134"/>
      </rPr>
      <t>程宇晶</t>
    </r>
  </si>
  <si>
    <t>201802602202</t>
  </si>
  <si>
    <r>
      <rPr>
        <sz val="26"/>
        <color theme="1"/>
        <rFont val="楷体"/>
        <charset val="134"/>
      </rPr>
      <t>山西博物院志愿活动</t>
    </r>
  </si>
  <si>
    <r>
      <rPr>
        <sz val="26"/>
        <color theme="1"/>
        <rFont val="楷体"/>
        <charset val="134"/>
      </rPr>
      <t>李仙贤</t>
    </r>
  </si>
  <si>
    <r>
      <rPr>
        <sz val="26"/>
        <color theme="1"/>
        <rFont val="楷体"/>
        <charset val="134"/>
      </rPr>
      <t>疫情防控</t>
    </r>
    <r>
      <rPr>
        <sz val="26"/>
        <color theme="1"/>
        <rFont val="Times New Roman"/>
        <charset val="134"/>
      </rPr>
      <t>+</t>
    </r>
    <r>
      <rPr>
        <sz val="26"/>
        <color theme="1"/>
        <rFont val="楷体"/>
        <charset val="134"/>
      </rPr>
      <t>人口普查</t>
    </r>
  </si>
  <si>
    <r>
      <rPr>
        <sz val="26"/>
        <color theme="1"/>
        <rFont val="楷体"/>
        <charset val="134"/>
      </rPr>
      <t>李</t>
    </r>
    <r>
      <rPr>
        <sz val="26"/>
        <color theme="1"/>
        <rFont val="Times New Roman"/>
        <charset val="134"/>
      </rPr>
      <t xml:space="preserve">  </t>
    </r>
    <r>
      <rPr>
        <sz val="26"/>
        <color theme="1"/>
        <rFont val="楷体"/>
        <charset val="134"/>
      </rPr>
      <t>丹</t>
    </r>
  </si>
  <si>
    <r>
      <rPr>
        <sz val="26"/>
        <color theme="1"/>
        <rFont val="楷体"/>
        <charset val="134"/>
      </rPr>
      <t>偏关县爱心志愿活动</t>
    </r>
  </si>
  <si>
    <r>
      <rPr>
        <sz val="26"/>
        <color theme="1"/>
        <rFont val="楷体"/>
        <charset val="134"/>
      </rPr>
      <t>闫</t>
    </r>
    <r>
      <rPr>
        <sz val="26"/>
        <color theme="1"/>
        <rFont val="Times New Roman"/>
        <charset val="134"/>
      </rPr>
      <t xml:space="preserve">  </t>
    </r>
    <r>
      <rPr>
        <sz val="26"/>
        <color theme="1"/>
        <rFont val="楷体"/>
        <charset val="134"/>
      </rPr>
      <t>安</t>
    </r>
  </si>
  <si>
    <r>
      <rPr>
        <sz val="26"/>
        <color theme="1"/>
        <rFont val="楷体"/>
        <charset val="134"/>
      </rPr>
      <t>祁县来远镇疫情防控</t>
    </r>
  </si>
  <si>
    <r>
      <rPr>
        <sz val="26"/>
        <color theme="1"/>
        <rFont val="楷体"/>
        <charset val="134"/>
      </rPr>
      <t>杨利民</t>
    </r>
  </si>
  <si>
    <t>93. 2</t>
  </si>
  <si>
    <r>
      <rPr>
        <sz val="26"/>
        <color theme="1"/>
        <rFont val="楷体"/>
        <charset val="134"/>
      </rPr>
      <t>平城区力行签到活动</t>
    </r>
  </si>
  <si>
    <r>
      <rPr>
        <sz val="26"/>
        <color theme="1"/>
        <rFont val="楷体"/>
        <charset val="134"/>
      </rPr>
      <t>侯媛媛</t>
    </r>
  </si>
  <si>
    <r>
      <rPr>
        <sz val="26"/>
        <color theme="1"/>
        <rFont val="楷体"/>
        <charset val="134"/>
      </rPr>
      <t>山西省博物院志愿活动</t>
    </r>
  </si>
  <si>
    <r>
      <rPr>
        <sz val="26"/>
        <color theme="1"/>
        <rFont val="楷体"/>
        <charset val="134"/>
      </rPr>
      <t>崔佳仪</t>
    </r>
  </si>
  <si>
    <r>
      <rPr>
        <sz val="26"/>
        <color theme="1"/>
        <rFont val="楷体"/>
        <charset val="134"/>
      </rPr>
      <t>刘</t>
    </r>
    <r>
      <rPr>
        <sz val="26"/>
        <color theme="1"/>
        <rFont val="Times New Roman"/>
        <charset val="134"/>
      </rPr>
      <t xml:space="preserve">  </t>
    </r>
    <r>
      <rPr>
        <sz val="26"/>
        <color theme="1"/>
        <rFont val="楷体"/>
        <charset val="134"/>
      </rPr>
      <t>增</t>
    </r>
  </si>
  <si>
    <r>
      <rPr>
        <sz val="26"/>
        <color theme="1"/>
        <rFont val="楷体"/>
        <charset val="134"/>
      </rPr>
      <t>郭子璇</t>
    </r>
  </si>
  <si>
    <r>
      <rPr>
        <sz val="26"/>
        <color theme="1"/>
        <rFont val="楷体"/>
        <charset val="134"/>
      </rPr>
      <t>刘杵凡</t>
    </r>
  </si>
  <si>
    <r>
      <rPr>
        <sz val="26"/>
        <color theme="1"/>
        <rFont val="楷体"/>
        <charset val="134"/>
      </rPr>
      <t>郭</t>
    </r>
    <r>
      <rPr>
        <sz val="26"/>
        <color theme="1"/>
        <rFont val="Times New Roman"/>
        <charset val="134"/>
      </rPr>
      <t xml:space="preserve">  </t>
    </r>
    <r>
      <rPr>
        <sz val="26"/>
        <color theme="1"/>
        <rFont val="楷体"/>
        <charset val="134"/>
      </rPr>
      <t>源</t>
    </r>
  </si>
  <si>
    <r>
      <rPr>
        <sz val="26"/>
        <color theme="1"/>
        <rFont val="楷体"/>
        <charset val="134"/>
      </rPr>
      <t>校园餐厅防疫志愿活动</t>
    </r>
  </si>
  <si>
    <r>
      <rPr>
        <sz val="26"/>
        <color theme="1"/>
        <rFont val="楷体"/>
        <charset val="134"/>
      </rPr>
      <t>郭</t>
    </r>
    <r>
      <rPr>
        <sz val="26"/>
        <color theme="1"/>
        <rFont val="Times New Roman"/>
        <charset val="134"/>
      </rPr>
      <t xml:space="preserve">  </t>
    </r>
    <r>
      <rPr>
        <sz val="26"/>
        <color theme="1"/>
        <rFont val="楷体"/>
        <charset val="134"/>
      </rPr>
      <t>超</t>
    </r>
  </si>
  <si>
    <r>
      <rPr>
        <sz val="26"/>
        <color theme="1"/>
        <rFont val="楷体"/>
        <charset val="134"/>
      </rPr>
      <t>陶明磊</t>
    </r>
  </si>
  <si>
    <r>
      <rPr>
        <sz val="26"/>
        <color theme="1"/>
        <rFont val="楷体"/>
        <charset val="134"/>
      </rPr>
      <t>马仲琛</t>
    </r>
  </si>
  <si>
    <r>
      <rPr>
        <sz val="26"/>
        <color theme="1"/>
        <rFont val="楷体"/>
        <charset val="134"/>
      </rPr>
      <t>二青会青运村志愿活动</t>
    </r>
  </si>
  <si>
    <r>
      <rPr>
        <sz val="26"/>
        <color theme="1"/>
        <rFont val="楷体"/>
        <charset val="134"/>
      </rPr>
      <t>梁凯栋</t>
    </r>
  </si>
  <si>
    <r>
      <rPr>
        <sz val="26"/>
        <color theme="1"/>
        <rFont val="楷体"/>
        <charset val="134"/>
      </rPr>
      <t>李慧敏</t>
    </r>
  </si>
  <si>
    <r>
      <rPr>
        <sz val="26"/>
        <color theme="1"/>
        <rFont val="楷体"/>
        <charset val="134"/>
      </rPr>
      <t>杜一凡</t>
    </r>
  </si>
  <si>
    <r>
      <rPr>
        <sz val="26"/>
        <color theme="1"/>
        <rFont val="楷体"/>
        <charset val="134"/>
      </rPr>
      <t>张</t>
    </r>
    <r>
      <rPr>
        <sz val="26"/>
        <color theme="1"/>
        <rFont val="Times New Roman"/>
        <charset val="134"/>
      </rPr>
      <t xml:space="preserve">  </t>
    </r>
    <r>
      <rPr>
        <sz val="26"/>
        <color theme="1"/>
        <rFont val="楷体"/>
        <charset val="134"/>
      </rPr>
      <t>蓉</t>
    </r>
  </si>
  <si>
    <r>
      <rPr>
        <sz val="26"/>
        <color theme="1"/>
        <rFont val="楷体"/>
        <charset val="134"/>
      </rPr>
      <t>杨钰洁</t>
    </r>
  </si>
  <si>
    <r>
      <rPr>
        <sz val="26"/>
        <color theme="1"/>
        <rFont val="楷体"/>
        <charset val="134"/>
      </rPr>
      <t>刘士旸</t>
    </r>
  </si>
  <si>
    <r>
      <rPr>
        <sz val="26"/>
        <color theme="1"/>
        <rFont val="楷体"/>
        <charset val="134"/>
      </rPr>
      <t>段国峰</t>
    </r>
  </si>
  <si>
    <r>
      <rPr>
        <sz val="26"/>
        <color theme="1"/>
        <rFont val="楷体"/>
        <charset val="134"/>
      </rPr>
      <t>李可颖</t>
    </r>
  </si>
  <si>
    <r>
      <rPr>
        <sz val="26"/>
        <color theme="1"/>
        <rFont val="楷体"/>
        <charset val="134"/>
      </rPr>
      <t>常宇前</t>
    </r>
  </si>
  <si>
    <r>
      <rPr>
        <sz val="26"/>
        <color theme="1"/>
        <rFont val="楷体"/>
        <charset val="134"/>
      </rPr>
      <t>郑皓仁</t>
    </r>
  </si>
  <si>
    <r>
      <rPr>
        <sz val="26"/>
        <color theme="1"/>
        <rFont val="楷体"/>
        <charset val="134"/>
      </rPr>
      <t>董来富</t>
    </r>
  </si>
  <si>
    <r>
      <rPr>
        <sz val="26"/>
        <color theme="1"/>
        <rFont val="楷体"/>
        <charset val="134"/>
      </rPr>
      <t>王泽瑞</t>
    </r>
  </si>
  <si>
    <r>
      <rPr>
        <sz val="26"/>
        <color theme="1"/>
        <rFont val="楷体"/>
        <charset val="134"/>
      </rPr>
      <t>沈</t>
    </r>
    <r>
      <rPr>
        <sz val="26"/>
        <color theme="1"/>
        <rFont val="Times New Roman"/>
        <charset val="134"/>
      </rPr>
      <t xml:space="preserve">  </t>
    </r>
    <r>
      <rPr>
        <sz val="26"/>
        <color theme="1"/>
        <rFont val="楷体"/>
        <charset val="134"/>
      </rPr>
      <t>涛</t>
    </r>
  </si>
  <si>
    <r>
      <rPr>
        <sz val="26"/>
        <color theme="1"/>
        <rFont val="楷体"/>
        <charset val="134"/>
      </rPr>
      <t>许王慧</t>
    </r>
  </si>
  <si>
    <t>0.7.</t>
  </si>
  <si>
    <r>
      <rPr>
        <sz val="26"/>
        <color theme="1"/>
        <rFont val="楷体"/>
        <charset val="134"/>
      </rPr>
      <t>药冰倩</t>
    </r>
  </si>
  <si>
    <r>
      <rPr>
        <sz val="26"/>
        <color theme="1"/>
        <rFont val="楷体"/>
        <charset val="134"/>
      </rPr>
      <t>李琳彬</t>
    </r>
  </si>
  <si>
    <r>
      <rPr>
        <sz val="26"/>
        <color theme="1"/>
        <rFont val="楷体"/>
        <charset val="134"/>
      </rPr>
      <t>范海亮</t>
    </r>
  </si>
  <si>
    <r>
      <rPr>
        <sz val="26"/>
        <color theme="1"/>
        <rFont val="楷体"/>
        <charset val="134"/>
      </rPr>
      <t>张海霞</t>
    </r>
  </si>
  <si>
    <t>201903001139</t>
  </si>
  <si>
    <r>
      <rPr>
        <sz val="26"/>
        <color theme="1"/>
        <rFont val="楷体"/>
        <charset val="134"/>
      </rPr>
      <t>餐厅防疫，人口普查</t>
    </r>
  </si>
  <si>
    <r>
      <rPr>
        <sz val="26"/>
        <color theme="1"/>
        <rFont val="楷体"/>
        <charset val="134"/>
      </rPr>
      <t>刘</t>
    </r>
    <r>
      <rPr>
        <sz val="26"/>
        <color theme="1"/>
        <rFont val="Times New Roman"/>
        <charset val="134"/>
      </rPr>
      <t xml:space="preserve">  </t>
    </r>
    <r>
      <rPr>
        <sz val="26"/>
        <color theme="1"/>
        <rFont val="楷体"/>
        <charset val="134"/>
      </rPr>
      <t>伟</t>
    </r>
  </si>
  <si>
    <t>20200230104017</t>
  </si>
  <si>
    <r>
      <rPr>
        <sz val="26"/>
        <color theme="1"/>
        <rFont val="楷体"/>
        <charset val="134"/>
      </rPr>
      <t>秋季餐厅防疫志愿活动</t>
    </r>
  </si>
  <si>
    <r>
      <rPr>
        <sz val="26"/>
        <color theme="1"/>
        <rFont val="楷体"/>
        <charset val="134"/>
      </rPr>
      <t>郝</t>
    </r>
    <r>
      <rPr>
        <sz val="26"/>
        <color theme="1"/>
        <rFont val="Times New Roman"/>
        <charset val="134"/>
      </rPr>
      <t xml:space="preserve">  </t>
    </r>
    <r>
      <rPr>
        <sz val="26"/>
        <color theme="1"/>
        <rFont val="楷体"/>
        <charset val="134"/>
      </rPr>
      <t>蕊</t>
    </r>
  </si>
  <si>
    <t>201902301109</t>
  </si>
  <si>
    <r>
      <rPr>
        <sz val="26"/>
        <color theme="1"/>
        <rFont val="楷体"/>
        <charset val="134"/>
      </rPr>
      <t>尹水苗</t>
    </r>
  </si>
  <si>
    <t>201802301834</t>
  </si>
  <si>
    <r>
      <rPr>
        <sz val="26"/>
        <color theme="1"/>
        <rFont val="楷体"/>
        <charset val="134"/>
      </rPr>
      <t>杨艺涛</t>
    </r>
  </si>
  <si>
    <t>201802301425</t>
  </si>
  <si>
    <r>
      <rPr>
        <sz val="26"/>
        <color theme="1"/>
        <rFont val="楷体"/>
        <charset val="134"/>
      </rPr>
      <t>李雨欣</t>
    </r>
  </si>
  <si>
    <t>20200240101013</t>
  </si>
  <si>
    <r>
      <rPr>
        <sz val="26"/>
        <color theme="1"/>
        <rFont val="楷体"/>
        <charset val="134"/>
      </rPr>
      <t>郭璞熙</t>
    </r>
  </si>
  <si>
    <t>20200240301006</t>
  </si>
  <si>
    <r>
      <rPr>
        <sz val="26"/>
        <color theme="1"/>
        <rFont val="楷体"/>
        <charset val="134"/>
      </rPr>
      <t>向淑丽</t>
    </r>
  </si>
  <si>
    <t>201803001040</t>
  </si>
  <si>
    <r>
      <rPr>
        <sz val="26"/>
        <color theme="1"/>
        <rFont val="楷体"/>
        <charset val="134"/>
      </rPr>
      <t>徐</t>
    </r>
    <r>
      <rPr>
        <sz val="26"/>
        <color theme="1"/>
        <rFont val="Times New Roman"/>
        <charset val="134"/>
      </rPr>
      <t xml:space="preserve">  </t>
    </r>
    <r>
      <rPr>
        <sz val="26"/>
        <color theme="1"/>
        <rFont val="楷体"/>
        <charset val="134"/>
      </rPr>
      <t>祝</t>
    </r>
  </si>
  <si>
    <t>201802301831</t>
  </si>
  <si>
    <r>
      <rPr>
        <sz val="26"/>
        <color theme="1"/>
        <rFont val="楷体"/>
        <charset val="134"/>
      </rPr>
      <t>高嘉蔚</t>
    </r>
  </si>
  <si>
    <t>20200230105008</t>
  </si>
  <si>
    <r>
      <rPr>
        <sz val="26"/>
        <color theme="1"/>
        <rFont val="楷体"/>
        <charset val="134"/>
      </rPr>
      <t>光盘行动志愿活动活动</t>
    </r>
  </si>
  <si>
    <r>
      <rPr>
        <sz val="26"/>
        <color theme="1"/>
        <rFont val="楷体"/>
        <charset val="134"/>
      </rPr>
      <t>王晓鹏</t>
    </r>
  </si>
  <si>
    <t>20200230202027</t>
  </si>
  <si>
    <r>
      <rPr>
        <sz val="26"/>
        <color theme="1"/>
        <rFont val="楷体"/>
        <charset val="134"/>
      </rPr>
      <t>第七次人口普查活动</t>
    </r>
  </si>
  <si>
    <r>
      <rPr>
        <sz val="26"/>
        <color theme="1"/>
        <rFont val="楷体"/>
        <charset val="134"/>
      </rPr>
      <t>王文博</t>
    </r>
  </si>
  <si>
    <t>20200300301023</t>
  </si>
  <si>
    <r>
      <rPr>
        <sz val="26"/>
        <color theme="1"/>
        <rFont val="楷体"/>
        <charset val="134"/>
      </rPr>
      <t>餐厅防疫，刷树活动</t>
    </r>
  </si>
  <si>
    <r>
      <rPr>
        <sz val="26"/>
        <color theme="1"/>
        <rFont val="楷体"/>
        <charset val="134"/>
      </rPr>
      <t>郭妍宁</t>
    </r>
  </si>
  <si>
    <t>201802602104</t>
  </si>
  <si>
    <r>
      <rPr>
        <sz val="26"/>
        <color theme="1"/>
        <rFont val="楷体"/>
        <charset val="134"/>
      </rPr>
      <t>二青会开幕式志愿活动</t>
    </r>
  </si>
  <si>
    <r>
      <rPr>
        <sz val="26"/>
        <color theme="1"/>
        <rFont val="楷体"/>
        <charset val="134"/>
      </rPr>
      <t>韩锐冰</t>
    </r>
  </si>
  <si>
    <t>201802401209</t>
  </si>
  <si>
    <r>
      <rPr>
        <sz val="26"/>
        <color theme="1"/>
        <rFont val="楷体"/>
        <charset val="134"/>
      </rPr>
      <t>赵嘉鹏</t>
    </r>
  </si>
  <si>
    <t>201902301139</t>
  </si>
  <si>
    <r>
      <rPr>
        <sz val="26"/>
        <color theme="1"/>
        <rFont val="楷体"/>
        <charset val="134"/>
      </rPr>
      <t>李琴</t>
    </r>
  </si>
  <si>
    <t>201903003213</t>
  </si>
  <si>
    <r>
      <rPr>
        <sz val="26"/>
        <color theme="1"/>
        <rFont val="楷体"/>
        <charset val="134"/>
      </rPr>
      <t>人口普查</t>
    </r>
    <r>
      <rPr>
        <sz val="26"/>
        <color theme="1"/>
        <rFont val="Times New Roman"/>
        <charset val="134"/>
      </rPr>
      <t xml:space="preserve"> </t>
    </r>
    <r>
      <rPr>
        <sz val="26"/>
        <color theme="1"/>
        <rFont val="楷体"/>
        <charset val="134"/>
      </rPr>
      <t>疫情防控</t>
    </r>
  </si>
  <si>
    <r>
      <rPr>
        <sz val="26"/>
        <color theme="1"/>
        <rFont val="楷体"/>
        <charset val="134"/>
      </rPr>
      <t>玛尔哈巴</t>
    </r>
    <r>
      <rPr>
        <sz val="26"/>
        <color theme="1"/>
        <rFont val="Times New Roman"/>
        <charset val="134"/>
      </rPr>
      <t xml:space="preserve"> </t>
    </r>
    <r>
      <rPr>
        <sz val="26"/>
        <color theme="1"/>
        <rFont val="楷体"/>
        <charset val="134"/>
      </rPr>
      <t>阿马力亚提</t>
    </r>
  </si>
  <si>
    <t>20200230105001</t>
  </si>
  <si>
    <r>
      <rPr>
        <sz val="26"/>
        <color theme="1"/>
        <rFont val="楷体"/>
        <charset val="134"/>
      </rPr>
      <t>新疆奇台县疫情防控</t>
    </r>
  </si>
  <si>
    <r>
      <rPr>
        <sz val="26"/>
        <color theme="1"/>
        <rFont val="楷体"/>
        <charset val="134"/>
      </rPr>
      <t>王</t>
    </r>
    <r>
      <rPr>
        <sz val="26"/>
        <color theme="1"/>
        <rFont val="Times New Roman"/>
        <charset val="134"/>
      </rPr>
      <t xml:space="preserve">  </t>
    </r>
    <r>
      <rPr>
        <sz val="26"/>
        <color theme="1"/>
        <rFont val="楷体"/>
        <charset val="134"/>
      </rPr>
      <t>颖</t>
    </r>
  </si>
  <si>
    <t>201802415126</t>
  </si>
  <si>
    <r>
      <rPr>
        <sz val="26"/>
        <color theme="1"/>
        <rFont val="楷体"/>
        <charset val="134"/>
      </rPr>
      <t>郑</t>
    </r>
    <r>
      <rPr>
        <sz val="26"/>
        <color theme="1"/>
        <rFont val="Times New Roman"/>
        <charset val="134"/>
      </rPr>
      <t xml:space="preserve">  </t>
    </r>
    <r>
      <rPr>
        <sz val="26"/>
        <color theme="1"/>
        <rFont val="楷体"/>
        <charset val="134"/>
      </rPr>
      <t>通</t>
    </r>
  </si>
  <si>
    <t>201802601341</t>
  </si>
  <si>
    <r>
      <rPr>
        <sz val="26"/>
        <color theme="1"/>
        <rFont val="楷体"/>
        <charset val="134"/>
      </rPr>
      <t>王</t>
    </r>
    <r>
      <rPr>
        <sz val="26"/>
        <color theme="1"/>
        <rFont val="Times New Roman"/>
        <charset val="134"/>
      </rPr>
      <t xml:space="preserve">  </t>
    </r>
    <r>
      <rPr>
        <sz val="26"/>
        <color theme="1"/>
        <rFont val="楷体"/>
        <charset val="134"/>
      </rPr>
      <t>静</t>
    </r>
  </si>
  <si>
    <t>201802601226</t>
  </si>
  <si>
    <r>
      <rPr>
        <sz val="26"/>
        <color theme="1"/>
        <rFont val="楷体"/>
        <charset val="134"/>
      </rPr>
      <t>兰丽娜</t>
    </r>
  </si>
  <si>
    <t>201702602026</t>
  </si>
  <si>
    <r>
      <rPr>
        <sz val="26"/>
        <color theme="1"/>
        <rFont val="楷体"/>
        <charset val="134"/>
      </rPr>
      <t>刘苏瑶</t>
    </r>
  </si>
  <si>
    <r>
      <rPr>
        <sz val="26"/>
        <color theme="1"/>
        <rFont val="楷体"/>
        <charset val="134"/>
      </rPr>
      <t>山西省图书馆志愿服务</t>
    </r>
  </si>
  <si>
    <r>
      <rPr>
        <sz val="26"/>
        <color theme="1"/>
        <rFont val="楷体"/>
        <charset val="134"/>
      </rPr>
      <t>刘晓欢</t>
    </r>
  </si>
  <si>
    <r>
      <rPr>
        <sz val="26"/>
        <color theme="1"/>
        <rFont val="楷体"/>
        <charset val="134"/>
      </rPr>
      <t>光盘行动志愿服务活动</t>
    </r>
  </si>
  <si>
    <r>
      <rPr>
        <sz val="26"/>
        <color theme="1"/>
        <rFont val="楷体"/>
        <charset val="134"/>
      </rPr>
      <t>冯晓蕾</t>
    </r>
  </si>
  <si>
    <r>
      <rPr>
        <sz val="26"/>
        <color theme="1"/>
        <rFont val="楷体"/>
        <charset val="134"/>
      </rPr>
      <t>第七次人口普查志愿活动</t>
    </r>
  </si>
  <si>
    <r>
      <rPr>
        <sz val="26"/>
        <color theme="1"/>
        <rFont val="楷体"/>
        <charset val="134"/>
      </rPr>
      <t>陈宁浩</t>
    </r>
  </si>
  <si>
    <r>
      <rPr>
        <sz val="26"/>
        <color theme="1"/>
        <rFont val="楷体"/>
        <charset val="134"/>
      </rPr>
      <t>王一琳</t>
    </r>
  </si>
  <si>
    <r>
      <t xml:space="preserve"> </t>
    </r>
    <r>
      <rPr>
        <sz val="26"/>
        <color theme="1"/>
        <rFont val="楷体"/>
        <charset val="134"/>
      </rPr>
      <t>校园餐厅防疫志愿活动</t>
    </r>
  </si>
  <si>
    <r>
      <rPr>
        <sz val="26"/>
        <color theme="1"/>
        <rFont val="楷体"/>
        <charset val="134"/>
      </rPr>
      <t>郭锦文</t>
    </r>
  </si>
  <si>
    <r>
      <rPr>
        <sz val="26"/>
        <color theme="1"/>
        <rFont val="楷体"/>
        <charset val="134"/>
      </rPr>
      <t>侯</t>
    </r>
    <r>
      <rPr>
        <sz val="26"/>
        <color theme="1"/>
        <rFont val="Times New Roman"/>
        <charset val="134"/>
      </rPr>
      <t xml:space="preserve">  </t>
    </r>
    <r>
      <rPr>
        <sz val="26"/>
        <color theme="1"/>
        <rFont val="楷体"/>
        <charset val="134"/>
      </rPr>
      <t>睿</t>
    </r>
  </si>
  <si>
    <r>
      <rPr>
        <sz val="26"/>
        <color theme="1"/>
        <rFont val="楷体"/>
        <charset val="134"/>
      </rPr>
      <t>南小睿</t>
    </r>
  </si>
  <si>
    <r>
      <rPr>
        <sz val="26"/>
        <color theme="1"/>
        <rFont val="楷体"/>
        <charset val="134"/>
      </rPr>
      <t>贾</t>
    </r>
    <r>
      <rPr>
        <sz val="26"/>
        <color theme="1"/>
        <rFont val="Times New Roman"/>
        <charset val="134"/>
      </rPr>
      <t xml:space="preserve">  </t>
    </r>
    <r>
      <rPr>
        <sz val="26"/>
        <color theme="1"/>
        <rFont val="楷体"/>
        <charset val="134"/>
      </rPr>
      <t>欣</t>
    </r>
  </si>
  <si>
    <r>
      <rPr>
        <sz val="26"/>
        <color theme="1"/>
        <rFont val="楷体"/>
        <charset val="134"/>
      </rPr>
      <t>李彦君</t>
    </r>
  </si>
  <si>
    <r>
      <rPr>
        <sz val="26"/>
        <color theme="1"/>
        <rFont val="楷体"/>
        <charset val="134"/>
      </rPr>
      <t>何艳宇</t>
    </r>
  </si>
  <si>
    <r>
      <rPr>
        <sz val="26"/>
        <color theme="1"/>
        <rFont val="楷体"/>
        <charset val="134"/>
      </rPr>
      <t>沈拉拉</t>
    </r>
  </si>
  <si>
    <r>
      <rPr>
        <sz val="26"/>
        <color theme="1"/>
        <rFont val="楷体"/>
        <charset val="134"/>
      </rPr>
      <t>蒋文耀</t>
    </r>
  </si>
  <si>
    <r>
      <rPr>
        <sz val="26"/>
        <color theme="1"/>
        <rFont val="楷体"/>
        <charset val="134"/>
      </rPr>
      <t>吉垚垚</t>
    </r>
  </si>
  <si>
    <r>
      <rPr>
        <sz val="26"/>
        <color theme="1"/>
        <rFont val="楷体"/>
        <charset val="134"/>
      </rPr>
      <t>李易林</t>
    </r>
  </si>
  <si>
    <r>
      <rPr>
        <sz val="26"/>
        <color theme="1"/>
        <rFont val="楷体"/>
        <charset val="134"/>
      </rPr>
      <t>闫蓉俊</t>
    </r>
  </si>
  <si>
    <r>
      <rPr>
        <sz val="26"/>
        <color theme="1"/>
        <rFont val="楷体"/>
        <charset val="134"/>
      </rPr>
      <t>人口普查社区志愿活动</t>
    </r>
  </si>
  <si>
    <r>
      <rPr>
        <sz val="26"/>
        <color theme="1"/>
        <rFont val="楷体"/>
        <charset val="134"/>
      </rPr>
      <t>王育华</t>
    </r>
  </si>
  <si>
    <r>
      <rPr>
        <sz val="26"/>
        <color theme="1"/>
        <rFont val="楷体"/>
        <charset val="134"/>
      </rPr>
      <t>李</t>
    </r>
    <r>
      <rPr>
        <sz val="26"/>
        <color theme="1"/>
        <rFont val="Times New Roman"/>
        <charset val="134"/>
      </rPr>
      <t xml:space="preserve">  </t>
    </r>
    <r>
      <rPr>
        <sz val="26"/>
        <color theme="1"/>
        <rFont val="楷体"/>
        <charset val="134"/>
      </rPr>
      <t>榕</t>
    </r>
  </si>
  <si>
    <r>
      <rPr>
        <sz val="26"/>
        <color theme="1"/>
        <rFont val="楷体"/>
        <charset val="134"/>
      </rPr>
      <t>人口普查</t>
    </r>
    <r>
      <rPr>
        <sz val="26"/>
        <color theme="1"/>
        <rFont val="Times New Roman"/>
        <charset val="134"/>
      </rPr>
      <t>+</t>
    </r>
    <r>
      <rPr>
        <sz val="26"/>
        <color theme="1"/>
        <rFont val="楷体"/>
        <charset val="134"/>
      </rPr>
      <t>防疫志愿活动</t>
    </r>
  </si>
  <si>
    <r>
      <rPr>
        <sz val="26"/>
        <color theme="1"/>
        <rFont val="楷体"/>
        <charset val="134"/>
      </rPr>
      <t>杨</t>
    </r>
    <r>
      <rPr>
        <sz val="26"/>
        <color theme="1"/>
        <rFont val="Times New Roman"/>
        <charset val="134"/>
      </rPr>
      <t xml:space="preserve">  </t>
    </r>
    <r>
      <rPr>
        <sz val="26"/>
        <color theme="1"/>
        <rFont val="楷体"/>
        <charset val="134"/>
      </rPr>
      <t>烨</t>
    </r>
  </si>
  <si>
    <r>
      <rPr>
        <sz val="26"/>
        <color theme="1"/>
        <rFont val="楷体"/>
        <charset val="134"/>
      </rPr>
      <t>二青会攀岩竞赛志愿活动</t>
    </r>
  </si>
  <si>
    <r>
      <rPr>
        <sz val="26"/>
        <color theme="1"/>
        <rFont val="楷体"/>
        <charset val="134"/>
      </rPr>
      <t>景英杰</t>
    </r>
  </si>
  <si>
    <t>20200240304018</t>
  </si>
  <si>
    <r>
      <rPr>
        <sz val="26"/>
        <color theme="1"/>
        <rFont val="楷体"/>
        <charset val="134"/>
      </rPr>
      <t>任思思</t>
    </r>
  </si>
  <si>
    <t>20200260103019</t>
  </si>
  <si>
    <r>
      <rPr>
        <sz val="26"/>
        <color theme="1"/>
        <rFont val="楷体"/>
        <charset val="134"/>
      </rPr>
      <t>人口普查，防艾志愿活动</t>
    </r>
  </si>
  <si>
    <r>
      <rPr>
        <sz val="26"/>
        <color theme="1"/>
        <rFont val="楷体"/>
        <charset val="134"/>
      </rPr>
      <t>卫晓茹</t>
    </r>
  </si>
  <si>
    <t>201903001134</t>
  </si>
  <si>
    <r>
      <rPr>
        <sz val="26"/>
        <color theme="1"/>
        <rFont val="楷体"/>
        <charset val="134"/>
      </rPr>
      <t>刘泽华</t>
    </r>
  </si>
  <si>
    <t>20200260101010</t>
  </si>
  <si>
    <r>
      <rPr>
        <sz val="26"/>
        <color theme="1"/>
        <rFont val="楷体"/>
        <charset val="134"/>
      </rPr>
      <t>高炫皓</t>
    </r>
  </si>
  <si>
    <t>20200230202005</t>
  </si>
  <si>
    <r>
      <rPr>
        <sz val="26"/>
        <color theme="1"/>
        <rFont val="楷体"/>
        <charset val="134"/>
      </rPr>
      <t>赵飞叶</t>
    </r>
  </si>
  <si>
    <t>201803011037</t>
  </si>
  <si>
    <r>
      <rPr>
        <sz val="26"/>
        <color theme="1"/>
        <rFont val="楷体"/>
        <charset val="134"/>
      </rPr>
      <t>太原广播电视台进社区</t>
    </r>
  </si>
  <si>
    <t>201903003111</t>
  </si>
  <si>
    <r>
      <rPr>
        <sz val="26"/>
        <color theme="1"/>
        <rFont val="楷体"/>
        <charset val="134"/>
      </rPr>
      <t>薄雅婕</t>
    </r>
  </si>
  <si>
    <t>201803011001</t>
  </si>
  <si>
    <r>
      <rPr>
        <sz val="26"/>
        <color theme="1"/>
        <rFont val="楷体"/>
        <charset val="134"/>
      </rPr>
      <t>王</t>
    </r>
    <r>
      <rPr>
        <sz val="26"/>
        <color theme="1"/>
        <rFont val="Times New Roman"/>
        <charset val="134"/>
      </rPr>
      <t xml:space="preserve">  </t>
    </r>
    <r>
      <rPr>
        <sz val="26"/>
        <color theme="1"/>
        <rFont val="楷体"/>
        <charset val="134"/>
      </rPr>
      <t>悦</t>
    </r>
  </si>
  <si>
    <t>201703003054</t>
  </si>
  <si>
    <r>
      <rPr>
        <sz val="26"/>
        <color theme="1"/>
        <rFont val="楷体"/>
        <charset val="134"/>
      </rPr>
      <t>二青会攀岩赛区志愿活动</t>
    </r>
  </si>
  <si>
    <r>
      <rPr>
        <sz val="26"/>
        <color theme="1"/>
        <rFont val="楷体"/>
        <charset val="134"/>
      </rPr>
      <t>李家乐</t>
    </r>
  </si>
  <si>
    <t>20200240303016</t>
  </si>
  <si>
    <r>
      <rPr>
        <sz val="26"/>
        <color theme="1"/>
        <rFont val="楷体"/>
        <charset val="134"/>
      </rPr>
      <t>阳泉市疫情防控志愿活动</t>
    </r>
  </si>
  <si>
    <r>
      <rPr>
        <sz val="26"/>
        <color theme="1"/>
        <rFont val="楷体"/>
        <charset val="134"/>
      </rPr>
      <t>董家豪</t>
    </r>
  </si>
  <si>
    <t>201902301206</t>
  </si>
  <si>
    <r>
      <rPr>
        <sz val="26"/>
        <color theme="1"/>
        <rFont val="楷体"/>
        <charset val="134"/>
      </rPr>
      <t>丁瑞芳</t>
    </r>
  </si>
  <si>
    <t>20200230107003</t>
  </si>
  <si>
    <r>
      <rPr>
        <sz val="26"/>
        <color theme="1"/>
        <rFont val="楷体"/>
        <charset val="134"/>
      </rPr>
      <t>程莉渊</t>
    </r>
  </si>
  <si>
    <t>201803003104</t>
  </si>
  <si>
    <r>
      <rPr>
        <sz val="26"/>
        <color theme="1"/>
        <rFont val="楷体"/>
        <charset val="134"/>
      </rPr>
      <t>冯一丹</t>
    </r>
  </si>
  <si>
    <t>20200230107004</t>
  </si>
  <si>
    <r>
      <rPr>
        <sz val="26"/>
        <color theme="1"/>
        <rFont val="楷体"/>
        <charset val="134"/>
      </rPr>
      <t>杨尚阳</t>
    </r>
  </si>
  <si>
    <t>201902601233</t>
  </si>
  <si>
    <r>
      <rPr>
        <sz val="26"/>
        <color theme="1"/>
        <rFont val="楷体"/>
        <charset val="134"/>
      </rPr>
      <t>赵俊杰</t>
    </r>
  </si>
  <si>
    <t>20200240304042</t>
  </si>
  <si>
    <r>
      <rPr>
        <sz val="26"/>
        <color theme="1"/>
        <rFont val="楷体"/>
        <charset val="134"/>
      </rPr>
      <t>崔玥纯</t>
    </r>
  </si>
  <si>
    <r>
      <rPr>
        <sz val="26"/>
        <color theme="1"/>
        <rFont val="楷体"/>
        <charset val="134"/>
      </rPr>
      <t>防艾志愿活动，防疫志愿活动</t>
    </r>
  </si>
  <si>
    <r>
      <rPr>
        <sz val="26"/>
        <color theme="1"/>
        <rFont val="楷体"/>
        <charset val="134"/>
      </rPr>
      <t>孙翔洋</t>
    </r>
  </si>
  <si>
    <r>
      <rPr>
        <sz val="26"/>
        <color theme="1"/>
        <rFont val="楷体"/>
        <charset val="134"/>
      </rPr>
      <t>疫情期间的抗疫志愿工作</t>
    </r>
  </si>
  <si>
    <r>
      <rPr>
        <sz val="26"/>
        <color theme="1"/>
        <rFont val="楷体"/>
        <charset val="134"/>
      </rPr>
      <t>董雨霏</t>
    </r>
  </si>
  <si>
    <r>
      <rPr>
        <sz val="26"/>
        <color theme="1"/>
        <rFont val="楷体"/>
        <charset val="134"/>
      </rPr>
      <t>城北村疫情防控志愿服务</t>
    </r>
  </si>
  <si>
    <r>
      <rPr>
        <sz val="26"/>
        <color theme="1"/>
        <rFont val="楷体"/>
        <charset val="134"/>
      </rPr>
      <t>任宇欣</t>
    </r>
  </si>
  <si>
    <r>
      <rPr>
        <sz val="26"/>
        <color theme="1"/>
        <rFont val="楷体"/>
        <charset val="134"/>
      </rPr>
      <t>云竹镇疫情防控志愿活动</t>
    </r>
  </si>
  <si>
    <r>
      <rPr>
        <sz val="26"/>
        <color theme="1"/>
        <rFont val="楷体"/>
        <charset val="134"/>
      </rPr>
      <t>陈</t>
    </r>
    <r>
      <rPr>
        <sz val="26"/>
        <color theme="1"/>
        <rFont val="Times New Roman"/>
        <charset val="134"/>
      </rPr>
      <t xml:space="preserve">  </t>
    </r>
    <r>
      <rPr>
        <sz val="26"/>
        <color theme="1"/>
        <rFont val="楷体"/>
        <charset val="134"/>
      </rPr>
      <t>哲</t>
    </r>
  </si>
  <si>
    <r>
      <rPr>
        <sz val="26"/>
        <color theme="1"/>
        <rFont val="楷体"/>
        <charset val="134"/>
      </rPr>
      <t>牛村镇疫情防控志愿服务</t>
    </r>
  </si>
  <si>
    <r>
      <rPr>
        <sz val="26"/>
        <color theme="1"/>
        <rFont val="楷体"/>
        <charset val="134"/>
      </rPr>
      <t>宗智仁</t>
    </r>
  </si>
  <si>
    <r>
      <rPr>
        <sz val="26"/>
        <color theme="1"/>
        <rFont val="楷体"/>
        <charset val="134"/>
      </rPr>
      <t>山西省山阴县防疫志愿活动</t>
    </r>
  </si>
  <si>
    <r>
      <rPr>
        <sz val="26"/>
        <color theme="1"/>
        <rFont val="楷体"/>
        <charset val="134"/>
      </rPr>
      <t>尤</t>
    </r>
    <r>
      <rPr>
        <sz val="26"/>
        <color theme="1"/>
        <rFont val="Times New Roman"/>
        <charset val="134"/>
      </rPr>
      <t xml:space="preserve">  </t>
    </r>
    <r>
      <rPr>
        <sz val="26"/>
        <color theme="1"/>
        <rFont val="楷体"/>
        <charset val="134"/>
      </rPr>
      <t>聪</t>
    </r>
  </si>
  <si>
    <r>
      <rPr>
        <sz val="26"/>
        <color theme="1"/>
        <rFont val="楷体"/>
        <charset val="134"/>
      </rPr>
      <t>二青会导演组大型活动部</t>
    </r>
  </si>
  <si>
    <r>
      <rPr>
        <sz val="26"/>
        <color theme="1"/>
        <rFont val="楷体"/>
        <charset val="134"/>
      </rPr>
      <t>李欣茹</t>
    </r>
  </si>
  <si>
    <r>
      <rPr>
        <sz val="26"/>
        <color theme="1"/>
        <rFont val="楷体"/>
        <charset val="134"/>
      </rPr>
      <t>人口普查，校园餐厅防疫</t>
    </r>
  </si>
  <si>
    <r>
      <rPr>
        <sz val="26"/>
        <color theme="1"/>
        <rFont val="楷体"/>
        <charset val="134"/>
      </rPr>
      <t>程贻海</t>
    </r>
  </si>
  <si>
    <r>
      <rPr>
        <sz val="26"/>
        <color theme="1"/>
        <rFont val="楷体"/>
        <charset val="134"/>
      </rPr>
      <t>防艾志愿活动，餐厅志愿活动</t>
    </r>
  </si>
  <si>
    <r>
      <rPr>
        <sz val="26"/>
        <color theme="1"/>
        <rFont val="楷体"/>
        <charset val="134"/>
      </rPr>
      <t>张晨瑞</t>
    </r>
  </si>
  <si>
    <r>
      <rPr>
        <sz val="26"/>
        <color theme="1"/>
        <rFont val="楷体"/>
        <charset val="134"/>
      </rPr>
      <t>校园餐厅防疫，美化校园</t>
    </r>
  </si>
  <si>
    <r>
      <rPr>
        <sz val="26"/>
        <color theme="1"/>
        <rFont val="楷体"/>
        <charset val="134"/>
      </rPr>
      <t>姜雨亭</t>
    </r>
  </si>
  <si>
    <t>201902301612</t>
  </si>
  <si>
    <r>
      <rPr>
        <sz val="26"/>
        <color theme="1"/>
        <rFont val="楷体"/>
        <charset val="134"/>
      </rPr>
      <t>餐厅志愿活动，防疫志愿活动</t>
    </r>
  </si>
  <si>
    <r>
      <rPr>
        <sz val="26"/>
        <color theme="1"/>
        <rFont val="楷体"/>
        <charset val="134"/>
      </rPr>
      <t>马欣桐</t>
    </r>
  </si>
  <si>
    <t>201802302115</t>
  </si>
  <si>
    <r>
      <rPr>
        <sz val="26"/>
        <color theme="1"/>
        <rFont val="楷体"/>
        <charset val="134"/>
      </rPr>
      <t>胡志颖</t>
    </r>
  </si>
  <si>
    <t>20200230107009</t>
  </si>
  <si>
    <r>
      <rPr>
        <sz val="26"/>
        <color theme="1"/>
        <rFont val="楷体"/>
        <charset val="134"/>
      </rPr>
      <t>人口普查</t>
    </r>
    <r>
      <rPr>
        <sz val="26"/>
        <color theme="1"/>
        <rFont val="Times New Roman"/>
        <charset val="134"/>
      </rPr>
      <t xml:space="preserve"> </t>
    </r>
    <r>
      <rPr>
        <sz val="26"/>
        <color theme="1"/>
        <rFont val="楷体"/>
        <charset val="134"/>
      </rPr>
      <t>防艾志愿活动</t>
    </r>
    <r>
      <rPr>
        <sz val="26"/>
        <color theme="1"/>
        <rFont val="Times New Roman"/>
        <charset val="134"/>
      </rPr>
      <t xml:space="preserve"> </t>
    </r>
  </si>
  <si>
    <r>
      <rPr>
        <sz val="26"/>
        <color theme="1"/>
        <rFont val="楷体"/>
        <charset val="134"/>
      </rPr>
      <t>段轶仁</t>
    </r>
  </si>
  <si>
    <t>20200230105007</t>
  </si>
  <si>
    <r>
      <rPr>
        <sz val="26"/>
        <color theme="1"/>
        <rFont val="楷体"/>
        <charset val="134"/>
      </rPr>
      <t>忻州市顿村防疫志愿活动</t>
    </r>
  </si>
  <si>
    <r>
      <rPr>
        <sz val="26"/>
        <color theme="1"/>
        <rFont val="楷体"/>
        <charset val="134"/>
      </rPr>
      <t>陈</t>
    </r>
    <r>
      <rPr>
        <sz val="26"/>
        <color theme="1"/>
        <rFont val="Times New Roman"/>
        <charset val="134"/>
      </rPr>
      <t xml:space="preserve">  </t>
    </r>
    <r>
      <rPr>
        <sz val="26"/>
        <color theme="1"/>
        <rFont val="楷体"/>
        <charset val="134"/>
      </rPr>
      <t>一</t>
    </r>
  </si>
  <si>
    <r>
      <rPr>
        <sz val="26"/>
        <color theme="1"/>
        <rFont val="楷体"/>
        <charset val="134"/>
      </rPr>
      <t>县城疫情防控工作志愿活动</t>
    </r>
  </si>
  <si>
    <r>
      <rPr>
        <sz val="26"/>
        <color theme="1"/>
        <rFont val="楷体"/>
        <charset val="134"/>
      </rPr>
      <t>陈丽茹</t>
    </r>
  </si>
  <si>
    <r>
      <rPr>
        <sz val="26"/>
        <color theme="1"/>
        <rFont val="楷体"/>
        <charset val="134"/>
      </rPr>
      <t>美化校园，第七次人口普查</t>
    </r>
  </si>
  <si>
    <r>
      <rPr>
        <sz val="26"/>
        <color theme="1"/>
        <rFont val="楷体"/>
        <charset val="134"/>
      </rPr>
      <t>梁瑞祺</t>
    </r>
  </si>
  <si>
    <r>
      <rPr>
        <sz val="26"/>
        <color theme="1"/>
        <rFont val="楷体"/>
        <charset val="134"/>
      </rPr>
      <t>校园防疫志愿活动，人口普查</t>
    </r>
  </si>
  <si>
    <r>
      <rPr>
        <sz val="26"/>
        <color theme="1"/>
        <rFont val="楷体"/>
        <charset val="134"/>
      </rPr>
      <t>李德云</t>
    </r>
  </si>
  <si>
    <r>
      <rPr>
        <sz val="26"/>
        <color theme="1"/>
        <rFont val="楷体"/>
        <charset val="134"/>
      </rPr>
      <t>山西省图书馆志愿服务活动</t>
    </r>
  </si>
  <si>
    <r>
      <rPr>
        <sz val="26"/>
        <color theme="1"/>
        <rFont val="楷体"/>
        <charset val="134"/>
      </rPr>
      <t>闫鹏颖</t>
    </r>
  </si>
  <si>
    <r>
      <rPr>
        <sz val="26"/>
        <color theme="1"/>
        <rFont val="楷体"/>
        <charset val="134"/>
      </rPr>
      <t>山西大学赴市图书馆志愿活动</t>
    </r>
  </si>
  <si>
    <r>
      <rPr>
        <sz val="26"/>
        <color theme="1"/>
        <rFont val="楷体"/>
        <charset val="134"/>
      </rPr>
      <t>韩志阳</t>
    </r>
  </si>
  <si>
    <r>
      <rPr>
        <sz val="26"/>
        <color theme="1"/>
        <rFont val="楷体"/>
        <charset val="134"/>
      </rPr>
      <t>疫情防控，校园防疫志愿活动</t>
    </r>
  </si>
  <si>
    <r>
      <rPr>
        <sz val="26"/>
        <color theme="1"/>
        <rFont val="楷体"/>
        <charset val="134"/>
      </rPr>
      <t>靳千龙</t>
    </r>
  </si>
  <si>
    <r>
      <rPr>
        <sz val="26"/>
        <color theme="1"/>
        <rFont val="楷体"/>
        <charset val="134"/>
      </rPr>
      <t>靳宇健</t>
    </r>
  </si>
  <si>
    <r>
      <rPr>
        <sz val="26"/>
        <color theme="1"/>
        <rFont val="楷体"/>
        <charset val="134"/>
      </rPr>
      <t>校园餐厅防疫志愿活动</t>
    </r>
    <r>
      <rPr>
        <sz val="26"/>
        <color theme="1"/>
        <rFont val="Times New Roman"/>
        <charset val="134"/>
      </rPr>
      <t xml:space="preserve">   </t>
    </r>
  </si>
  <si>
    <r>
      <rPr>
        <sz val="26"/>
        <color theme="1"/>
        <rFont val="楷体"/>
        <charset val="134"/>
      </rPr>
      <t>闫茜萌</t>
    </r>
  </si>
  <si>
    <r>
      <rPr>
        <sz val="26"/>
        <color theme="1"/>
        <rFont val="楷体"/>
        <charset val="134"/>
      </rPr>
      <t>二青会开幕式服装组志愿活动</t>
    </r>
  </si>
  <si>
    <r>
      <rPr>
        <sz val="26"/>
        <color theme="1"/>
        <rFont val="楷体"/>
        <charset val="134"/>
      </rPr>
      <t>闫晶欣</t>
    </r>
  </si>
  <si>
    <r>
      <rPr>
        <sz val="26"/>
        <color theme="1"/>
        <rFont val="楷体"/>
        <charset val="134"/>
      </rPr>
      <t>赵向荣</t>
    </r>
  </si>
  <si>
    <t>201802301439</t>
  </si>
  <si>
    <r>
      <rPr>
        <sz val="26"/>
        <color theme="1"/>
        <rFont val="楷体"/>
        <charset val="134"/>
      </rPr>
      <t>二青会开幕式导员组志愿活动</t>
    </r>
  </si>
  <si>
    <r>
      <rPr>
        <sz val="26"/>
        <color theme="1"/>
        <rFont val="楷体"/>
        <charset val="134"/>
      </rPr>
      <t>丁倩茹</t>
    </r>
  </si>
  <si>
    <t>20200240101002</t>
  </si>
  <si>
    <r>
      <rPr>
        <sz val="26"/>
        <color theme="1"/>
        <rFont val="楷体"/>
        <charset val="134"/>
      </rPr>
      <t>餐厅防疫志愿活动，刷树活动</t>
    </r>
  </si>
  <si>
    <r>
      <rPr>
        <sz val="26"/>
        <color theme="1"/>
        <rFont val="楷体"/>
        <charset val="134"/>
      </rPr>
      <t>陈宏艳</t>
    </r>
  </si>
  <si>
    <t>201803003103</t>
  </si>
  <si>
    <r>
      <rPr>
        <sz val="26"/>
        <color theme="1"/>
        <rFont val="楷体"/>
        <charset val="134"/>
      </rPr>
      <t>高欣茹</t>
    </r>
  </si>
  <si>
    <t>20200240102010</t>
  </si>
  <si>
    <r>
      <rPr>
        <sz val="26"/>
        <color theme="1"/>
        <rFont val="楷体"/>
        <charset val="134"/>
      </rPr>
      <t>餐厅志愿活动</t>
    </r>
    <r>
      <rPr>
        <sz val="26"/>
        <color theme="1"/>
        <rFont val="Times New Roman"/>
        <charset val="134"/>
      </rPr>
      <t xml:space="preserve"> </t>
    </r>
    <r>
      <rPr>
        <sz val="26"/>
        <color theme="1"/>
        <rFont val="楷体"/>
        <charset val="134"/>
      </rPr>
      <t>，刷树志愿活动</t>
    </r>
  </si>
  <si>
    <r>
      <rPr>
        <sz val="26"/>
        <color theme="1"/>
        <rFont val="楷体"/>
        <charset val="134"/>
      </rPr>
      <t>崔鑫鑫</t>
    </r>
  </si>
  <si>
    <t>20200230104003</t>
  </si>
  <si>
    <r>
      <rPr>
        <sz val="26"/>
        <color theme="1"/>
        <rFont val="楷体"/>
        <charset val="134"/>
      </rPr>
      <t>人口普查</t>
    </r>
    <r>
      <rPr>
        <sz val="26"/>
        <color theme="1"/>
        <rFont val="Times New Roman"/>
        <charset val="134"/>
      </rPr>
      <t xml:space="preserve"> </t>
    </r>
    <r>
      <rPr>
        <sz val="26"/>
        <color theme="1"/>
        <rFont val="楷体"/>
        <charset val="134"/>
      </rPr>
      <t>刷树</t>
    </r>
    <r>
      <rPr>
        <sz val="26"/>
        <color theme="1"/>
        <rFont val="Times New Roman"/>
        <charset val="134"/>
      </rPr>
      <t xml:space="preserve"> </t>
    </r>
    <r>
      <rPr>
        <sz val="26"/>
        <color theme="1"/>
        <rFont val="楷体"/>
        <charset val="134"/>
      </rPr>
      <t>餐厅防疫</t>
    </r>
  </si>
  <si>
    <r>
      <rPr>
        <sz val="26"/>
        <color theme="1"/>
        <rFont val="楷体"/>
        <charset val="134"/>
      </rPr>
      <t>张慧凯</t>
    </r>
  </si>
  <si>
    <r>
      <rPr>
        <sz val="26"/>
        <color theme="1"/>
        <rFont val="楷体"/>
        <charset val="134"/>
      </rPr>
      <t>疫情防控，疫路畅行志愿活动</t>
    </r>
  </si>
  <si>
    <r>
      <rPr>
        <sz val="26"/>
        <color theme="1"/>
        <rFont val="楷体"/>
        <charset val="134"/>
      </rPr>
      <t>穆佳楠</t>
    </r>
  </si>
  <si>
    <r>
      <rPr>
        <sz val="26"/>
        <color theme="1"/>
        <rFont val="楷体"/>
        <charset val="134"/>
      </rPr>
      <t>防艾志愿活动，第七次人口普查</t>
    </r>
  </si>
  <si>
    <r>
      <rPr>
        <sz val="26"/>
        <color theme="1"/>
        <rFont val="楷体"/>
        <charset val="134"/>
      </rPr>
      <t>张</t>
    </r>
    <r>
      <rPr>
        <sz val="26"/>
        <color theme="1"/>
        <rFont val="Times New Roman"/>
        <charset val="134"/>
      </rPr>
      <t xml:space="preserve">  </t>
    </r>
    <r>
      <rPr>
        <sz val="26"/>
        <color theme="1"/>
        <rFont val="楷体"/>
        <charset val="134"/>
      </rPr>
      <t>怡</t>
    </r>
  </si>
  <si>
    <r>
      <rPr>
        <sz val="26"/>
        <color theme="1"/>
        <rFont val="楷体"/>
        <charset val="134"/>
      </rPr>
      <t>第七次人口普查，防艾志愿活动</t>
    </r>
  </si>
  <si>
    <r>
      <rPr>
        <sz val="26"/>
        <color theme="1"/>
        <rFont val="楷体"/>
        <charset val="134"/>
      </rPr>
      <t>侯越花</t>
    </r>
  </si>
  <si>
    <t>20200240302011</t>
  </si>
  <si>
    <r>
      <rPr>
        <sz val="26"/>
        <color theme="1"/>
        <rFont val="楷体"/>
        <charset val="134"/>
      </rPr>
      <t>餐厅防疫志愿活动，刷树志愿活动</t>
    </r>
  </si>
  <si>
    <r>
      <rPr>
        <sz val="26"/>
        <color theme="1"/>
        <rFont val="楷体"/>
        <charset val="134"/>
      </rPr>
      <t>李</t>
    </r>
    <r>
      <rPr>
        <sz val="26"/>
        <color theme="1"/>
        <rFont val="Times New Roman"/>
        <charset val="134"/>
      </rPr>
      <t xml:space="preserve">  </t>
    </r>
    <r>
      <rPr>
        <sz val="26"/>
        <color theme="1"/>
        <rFont val="楷体"/>
        <charset val="134"/>
      </rPr>
      <t>驰</t>
    </r>
  </si>
  <si>
    <t>20200230109010</t>
  </si>
  <si>
    <r>
      <rPr>
        <sz val="26"/>
        <color theme="1"/>
        <rFont val="楷体"/>
        <charset val="134"/>
      </rPr>
      <t>胡锦慧</t>
    </r>
  </si>
  <si>
    <t>201802601208</t>
  </si>
  <si>
    <r>
      <rPr>
        <sz val="26"/>
        <color theme="1"/>
        <rFont val="楷体"/>
        <charset val="134"/>
      </rPr>
      <t>李炎蓉</t>
    </r>
  </si>
  <si>
    <t>201903001118</t>
  </si>
  <si>
    <r>
      <rPr>
        <sz val="26"/>
        <color theme="1"/>
        <rFont val="楷体"/>
        <charset val="134"/>
      </rPr>
      <t>人口普查志愿活动</t>
    </r>
    <r>
      <rPr>
        <sz val="26"/>
        <color theme="1"/>
        <rFont val="Times New Roman"/>
        <charset val="134"/>
      </rPr>
      <t xml:space="preserve"> </t>
    </r>
    <r>
      <rPr>
        <sz val="26"/>
        <color theme="1"/>
        <rFont val="楷体"/>
        <charset val="134"/>
      </rPr>
      <t>刷树志愿活动</t>
    </r>
  </si>
  <si>
    <r>
      <rPr>
        <sz val="26"/>
        <color theme="1"/>
        <rFont val="楷体"/>
        <charset val="134"/>
      </rPr>
      <t>高艺珲</t>
    </r>
  </si>
  <si>
    <r>
      <rPr>
        <sz val="26"/>
        <color theme="1"/>
        <rFont val="楷体"/>
        <charset val="134"/>
      </rPr>
      <t>小店区坞城街道疫情防控志愿活动</t>
    </r>
  </si>
  <si>
    <r>
      <rPr>
        <sz val="26"/>
        <color theme="1"/>
        <rFont val="楷体"/>
        <charset val="134"/>
      </rPr>
      <t>褚政宇</t>
    </r>
  </si>
  <si>
    <r>
      <rPr>
        <sz val="26"/>
        <color theme="1"/>
        <rFont val="楷体"/>
        <charset val="134"/>
      </rPr>
      <t>新型冠状病毒疫情防控志愿活动</t>
    </r>
  </si>
  <si>
    <r>
      <rPr>
        <sz val="26"/>
        <color theme="1"/>
        <rFont val="楷体"/>
        <charset val="134"/>
      </rPr>
      <t>王</t>
    </r>
    <r>
      <rPr>
        <sz val="26"/>
        <color theme="1"/>
        <rFont val="Times New Roman"/>
        <charset val="134"/>
      </rPr>
      <t xml:space="preserve">  </t>
    </r>
    <r>
      <rPr>
        <sz val="26"/>
        <color theme="1"/>
        <rFont val="楷体"/>
        <charset val="134"/>
      </rPr>
      <t>嘉</t>
    </r>
  </si>
  <si>
    <t>201902301328</t>
  </si>
  <si>
    <r>
      <rPr>
        <sz val="26"/>
        <color theme="1"/>
        <rFont val="楷体"/>
        <charset val="134"/>
      </rPr>
      <t>山西大学暑期档案整理志愿活动</t>
    </r>
  </si>
  <si>
    <r>
      <rPr>
        <sz val="26"/>
        <color theme="1"/>
        <rFont val="楷体"/>
        <charset val="134"/>
      </rPr>
      <t>冯如玥</t>
    </r>
  </si>
  <si>
    <t>20200260202002</t>
  </si>
  <si>
    <r>
      <rPr>
        <sz val="26"/>
        <color theme="1"/>
        <rFont val="楷体"/>
        <charset val="134"/>
      </rPr>
      <t>美化校园刷树，餐厅防疫志愿活动</t>
    </r>
  </si>
  <si>
    <r>
      <rPr>
        <sz val="26"/>
        <color theme="1"/>
        <rFont val="楷体"/>
        <charset val="134"/>
      </rPr>
      <t>杜睿思</t>
    </r>
  </si>
  <si>
    <t>201803011004</t>
  </si>
  <si>
    <r>
      <rPr>
        <sz val="26"/>
        <color theme="1"/>
        <rFont val="楷体"/>
        <charset val="134"/>
      </rPr>
      <t>二青会志愿活动、学雷锋志愿活动</t>
    </r>
  </si>
  <si>
    <r>
      <rPr>
        <sz val="26"/>
        <color theme="1"/>
        <rFont val="楷体"/>
        <charset val="134"/>
      </rPr>
      <t>张</t>
    </r>
    <r>
      <rPr>
        <sz val="26"/>
        <color theme="1"/>
        <rFont val="Times New Roman"/>
        <charset val="134"/>
      </rPr>
      <t xml:space="preserve">  </t>
    </r>
    <r>
      <rPr>
        <sz val="26"/>
        <color theme="1"/>
        <rFont val="楷体"/>
        <charset val="134"/>
      </rPr>
      <t>晟</t>
    </r>
  </si>
  <si>
    <t>20200240101039</t>
  </si>
  <si>
    <r>
      <rPr>
        <sz val="26"/>
        <color theme="1"/>
        <rFont val="楷体"/>
        <charset val="134"/>
      </rPr>
      <t>临猗县城西路口疫情防控志愿活动</t>
    </r>
  </si>
  <si>
    <r>
      <rPr>
        <sz val="26"/>
        <color theme="1"/>
        <rFont val="楷体"/>
        <charset val="134"/>
      </rPr>
      <t>孙</t>
    </r>
    <r>
      <rPr>
        <sz val="26"/>
        <color theme="1"/>
        <rFont val="Times New Roman"/>
        <charset val="134"/>
      </rPr>
      <t xml:space="preserve">  </t>
    </r>
    <r>
      <rPr>
        <sz val="26"/>
        <color theme="1"/>
        <rFont val="楷体"/>
        <charset val="134"/>
      </rPr>
      <t>宁</t>
    </r>
  </si>
  <si>
    <t>20200300302021</t>
  </si>
  <si>
    <r>
      <rPr>
        <sz val="26"/>
        <color theme="1"/>
        <rFont val="楷体"/>
        <charset val="134"/>
      </rPr>
      <t>李紫婷</t>
    </r>
  </si>
  <si>
    <t>201803003118</t>
  </si>
  <si>
    <r>
      <rPr>
        <sz val="26"/>
        <color theme="1"/>
        <rFont val="楷体"/>
        <charset val="134"/>
      </rPr>
      <t>二青会礼仪志愿活动</t>
    </r>
    <r>
      <rPr>
        <sz val="26"/>
        <color theme="1"/>
        <rFont val="Times New Roman"/>
        <charset val="134"/>
      </rPr>
      <t>+</t>
    </r>
    <r>
      <rPr>
        <sz val="26"/>
        <color theme="1"/>
        <rFont val="楷体"/>
        <charset val="134"/>
      </rPr>
      <t>防疫志愿活动</t>
    </r>
  </si>
  <si>
    <r>
      <rPr>
        <sz val="26"/>
        <color theme="1"/>
        <rFont val="楷体"/>
        <charset val="134"/>
      </rPr>
      <t>冯译萱</t>
    </r>
  </si>
  <si>
    <t>20200260202003</t>
  </si>
  <si>
    <r>
      <rPr>
        <sz val="26"/>
        <color theme="1"/>
        <rFont val="楷体"/>
        <charset val="134"/>
      </rPr>
      <t>亢晨晨</t>
    </r>
  </si>
  <si>
    <t>20200260202007</t>
  </si>
  <si>
    <r>
      <rPr>
        <sz val="26"/>
        <color theme="1"/>
        <rFont val="楷体"/>
        <charset val="134"/>
      </rPr>
      <t>李彦彤</t>
    </r>
  </si>
  <si>
    <t>20200230101020</t>
  </si>
  <si>
    <r>
      <rPr>
        <sz val="26"/>
        <color theme="1"/>
        <rFont val="楷体"/>
        <charset val="134"/>
      </rPr>
      <t>第六次线上一对一辅导志愿活动</t>
    </r>
  </si>
  <si>
    <r>
      <rPr>
        <sz val="26"/>
        <color theme="1"/>
        <rFont val="楷体"/>
        <charset val="134"/>
      </rPr>
      <t>杨平川</t>
    </r>
  </si>
  <si>
    <r>
      <rPr>
        <sz val="26"/>
        <color theme="1"/>
        <rFont val="楷体"/>
        <charset val="134"/>
      </rPr>
      <t>第七次人口普查走进社区志愿活动</t>
    </r>
  </si>
  <si>
    <r>
      <rPr>
        <sz val="26"/>
        <color theme="1"/>
        <rFont val="楷体"/>
        <charset val="134"/>
      </rPr>
      <t>杨佳佳</t>
    </r>
  </si>
  <si>
    <r>
      <rPr>
        <sz val="26"/>
        <color theme="1"/>
        <rFont val="楷体"/>
        <charset val="134"/>
      </rPr>
      <t>曹</t>
    </r>
    <r>
      <rPr>
        <sz val="26"/>
        <color theme="1"/>
        <rFont val="Times New Roman"/>
        <charset val="134"/>
      </rPr>
      <t xml:space="preserve">  </t>
    </r>
    <r>
      <rPr>
        <sz val="26"/>
        <color theme="1"/>
        <rFont val="楷体"/>
        <charset val="134"/>
      </rPr>
      <t>月</t>
    </r>
  </si>
  <si>
    <r>
      <rPr>
        <sz val="26"/>
        <color theme="1"/>
        <rFont val="楷体"/>
        <charset val="134"/>
      </rPr>
      <t>中华人民共和国第二届青年运动会</t>
    </r>
  </si>
  <si>
    <r>
      <rPr>
        <sz val="26"/>
        <color theme="1"/>
        <rFont val="楷体"/>
        <charset val="134"/>
      </rPr>
      <t>赵子俊</t>
    </r>
  </si>
  <si>
    <r>
      <rPr>
        <sz val="26"/>
        <color theme="1"/>
        <rFont val="楷体"/>
        <charset val="134"/>
      </rPr>
      <t>王思敏</t>
    </r>
  </si>
  <si>
    <r>
      <rPr>
        <sz val="26"/>
        <color theme="1"/>
        <rFont val="楷体"/>
        <charset val="134"/>
      </rPr>
      <t>王思颖</t>
    </r>
  </si>
  <si>
    <r>
      <rPr>
        <sz val="26"/>
        <color theme="1"/>
        <rFont val="楷体"/>
        <charset val="134"/>
      </rPr>
      <t>杨</t>
    </r>
    <r>
      <rPr>
        <sz val="26"/>
        <color theme="1"/>
        <rFont val="Times New Roman"/>
        <charset val="134"/>
      </rPr>
      <t xml:space="preserve">  </t>
    </r>
    <r>
      <rPr>
        <sz val="26"/>
        <color theme="1"/>
        <rFont val="楷体"/>
        <charset val="134"/>
      </rPr>
      <t>楠</t>
    </r>
  </si>
  <si>
    <r>
      <rPr>
        <sz val="26"/>
        <color theme="1"/>
        <rFont val="楷体"/>
        <charset val="134"/>
      </rPr>
      <t>程诗媛</t>
    </r>
  </si>
  <si>
    <r>
      <rPr>
        <sz val="26"/>
        <color theme="1"/>
        <rFont val="楷体"/>
        <charset val="134"/>
      </rPr>
      <t>疫情防控志愿活动，房屋隐患排查员</t>
    </r>
  </si>
  <si>
    <r>
      <rPr>
        <sz val="26"/>
        <color theme="1"/>
        <rFont val="楷体"/>
        <charset val="134"/>
      </rPr>
      <t>李</t>
    </r>
    <r>
      <rPr>
        <sz val="26"/>
        <color theme="1"/>
        <rFont val="Times New Roman"/>
        <charset val="134"/>
      </rPr>
      <t xml:space="preserve">  </t>
    </r>
    <r>
      <rPr>
        <sz val="26"/>
        <color theme="1"/>
        <rFont val="楷体"/>
        <charset val="134"/>
      </rPr>
      <t>骞</t>
    </r>
  </si>
  <si>
    <r>
      <rPr>
        <sz val="26"/>
        <color theme="1"/>
        <rFont val="楷体"/>
        <charset val="134"/>
      </rPr>
      <t>疫情防控志愿活动</t>
    </r>
    <r>
      <rPr>
        <sz val="26"/>
        <color theme="1"/>
        <rFont val="Times New Roman"/>
        <charset val="134"/>
      </rPr>
      <t xml:space="preserve"> </t>
    </r>
    <r>
      <rPr>
        <sz val="26"/>
        <color theme="1"/>
        <rFont val="楷体"/>
        <charset val="134"/>
      </rPr>
      <t>光盘行动志愿活动</t>
    </r>
  </si>
  <si>
    <r>
      <rPr>
        <sz val="26"/>
        <color theme="1"/>
        <rFont val="楷体"/>
        <charset val="134"/>
      </rPr>
      <t>许艺辉</t>
    </r>
  </si>
  <si>
    <r>
      <rPr>
        <sz val="26"/>
        <color theme="1"/>
        <rFont val="楷体"/>
        <charset val="134"/>
      </rPr>
      <t>二青会志愿活动，山西大学迎新活动</t>
    </r>
  </si>
  <si>
    <r>
      <rPr>
        <sz val="26"/>
        <color theme="1"/>
        <rFont val="楷体"/>
        <charset val="134"/>
      </rPr>
      <t>赵春祥</t>
    </r>
  </si>
  <si>
    <r>
      <rPr>
        <sz val="26"/>
        <color theme="1"/>
        <rFont val="楷体"/>
        <charset val="134"/>
      </rPr>
      <t>二青会开幕式道具组，防艾志愿活动</t>
    </r>
  </si>
  <si>
    <r>
      <rPr>
        <sz val="26"/>
        <color theme="1"/>
        <rFont val="楷体"/>
        <charset val="134"/>
      </rPr>
      <t>柳宏亮</t>
    </r>
  </si>
  <si>
    <t>201803011021</t>
  </si>
  <si>
    <r>
      <rPr>
        <sz val="26"/>
        <color theme="1"/>
        <rFont val="楷体"/>
        <charset val="134"/>
      </rPr>
      <t>第七次人口普查，校园防疫志愿活动</t>
    </r>
  </si>
  <si>
    <r>
      <rPr>
        <sz val="26"/>
        <color theme="1"/>
        <rFont val="楷体"/>
        <charset val="134"/>
      </rPr>
      <t>王佳乐</t>
    </r>
  </si>
  <si>
    <t>201802302117</t>
  </si>
  <si>
    <r>
      <rPr>
        <sz val="26"/>
        <color theme="1"/>
        <rFont val="楷体"/>
        <charset val="134"/>
      </rPr>
      <t>二青会开幕式导演组排练志愿服务</t>
    </r>
  </si>
  <si>
    <r>
      <rPr>
        <sz val="26"/>
        <color theme="1"/>
        <rFont val="楷体"/>
        <charset val="134"/>
      </rPr>
      <t>曹昕晔</t>
    </r>
  </si>
  <si>
    <t>201902301801</t>
  </si>
  <si>
    <r>
      <rPr>
        <sz val="26"/>
        <color theme="1"/>
        <rFont val="楷体"/>
        <charset val="134"/>
      </rPr>
      <t>餐厅防疫</t>
    </r>
    <r>
      <rPr>
        <sz val="26"/>
        <color theme="1"/>
        <rFont val="Times New Roman"/>
        <charset val="134"/>
      </rPr>
      <t xml:space="preserve">    </t>
    </r>
    <r>
      <rPr>
        <sz val="26"/>
        <color theme="1"/>
        <rFont val="楷体"/>
        <charset val="134"/>
      </rPr>
      <t>第七次人口普查</t>
    </r>
  </si>
  <si>
    <r>
      <rPr>
        <sz val="26"/>
        <color theme="1"/>
        <rFont val="楷体"/>
        <charset val="134"/>
      </rPr>
      <t>荆嘉伟</t>
    </r>
  </si>
  <si>
    <t>201803003112</t>
  </si>
  <si>
    <r>
      <rPr>
        <sz val="26"/>
        <color theme="1"/>
        <rFont val="楷体"/>
        <charset val="134"/>
      </rPr>
      <t>二青会青云村志愿活动，防疫志愿活动</t>
    </r>
  </si>
  <si>
    <r>
      <rPr>
        <sz val="26"/>
        <color theme="1"/>
        <rFont val="楷体"/>
        <charset val="134"/>
      </rPr>
      <t>陈诗佳</t>
    </r>
  </si>
  <si>
    <t>201903003202</t>
  </si>
  <si>
    <r>
      <rPr>
        <sz val="26"/>
        <color theme="1"/>
        <rFont val="楷体"/>
        <charset val="134"/>
      </rPr>
      <t>灵石县共青团疫情防控</t>
    </r>
    <r>
      <rPr>
        <sz val="26"/>
        <color theme="1"/>
        <rFont val="Times New Roman"/>
        <charset val="134"/>
      </rPr>
      <t xml:space="preserve"> </t>
    </r>
    <r>
      <rPr>
        <sz val="26"/>
        <color theme="1"/>
        <rFont val="楷体"/>
        <charset val="134"/>
      </rPr>
      <t>人口普查</t>
    </r>
  </si>
  <si>
    <r>
      <rPr>
        <sz val="26"/>
        <color theme="1"/>
        <rFont val="楷体"/>
        <charset val="134"/>
      </rPr>
      <t>芦效彦</t>
    </r>
  </si>
  <si>
    <t>20200230103014</t>
  </si>
  <si>
    <r>
      <rPr>
        <sz val="26"/>
        <color theme="1"/>
        <rFont val="楷体"/>
        <charset val="134"/>
      </rPr>
      <t>山西大学光盘行动</t>
    </r>
    <r>
      <rPr>
        <sz val="26"/>
        <color theme="1"/>
        <rFont val="Times New Roman"/>
        <charset val="134"/>
      </rPr>
      <t xml:space="preserve">   </t>
    </r>
    <r>
      <rPr>
        <sz val="26"/>
        <color theme="1"/>
        <rFont val="楷体"/>
        <charset val="134"/>
      </rPr>
      <t>义务献血</t>
    </r>
  </si>
  <si>
    <r>
      <rPr>
        <sz val="26"/>
        <color theme="1"/>
        <rFont val="楷体"/>
        <charset val="134"/>
      </rPr>
      <t>郑鑫圆</t>
    </r>
  </si>
  <si>
    <t>201903003140</t>
  </si>
  <si>
    <r>
      <rPr>
        <sz val="26"/>
        <color theme="1"/>
        <rFont val="楷体"/>
        <charset val="134"/>
      </rPr>
      <t>光盘行动志愿活动，省图书馆志愿活动</t>
    </r>
  </si>
  <si>
    <r>
      <rPr>
        <sz val="26"/>
        <color theme="1"/>
        <rFont val="楷体"/>
        <charset val="134"/>
      </rPr>
      <t>梁雨琛</t>
    </r>
  </si>
  <si>
    <r>
      <rPr>
        <sz val="26"/>
        <color theme="1"/>
        <rFont val="楷体"/>
        <charset val="134"/>
      </rPr>
      <t>防疫志愿活动，第七次人口普查志愿活动</t>
    </r>
  </si>
  <si>
    <r>
      <rPr>
        <sz val="26"/>
        <color theme="1"/>
        <rFont val="楷体"/>
        <charset val="134"/>
      </rPr>
      <t>樊星华</t>
    </r>
  </si>
  <si>
    <r>
      <rPr>
        <sz val="26"/>
        <color theme="1"/>
        <rFont val="楷体"/>
        <charset val="134"/>
      </rPr>
      <t>美化校园刷树活动，第七次人口普查</t>
    </r>
  </si>
  <si>
    <r>
      <rPr>
        <sz val="26"/>
        <color theme="1"/>
        <rFont val="楷体"/>
        <charset val="134"/>
      </rPr>
      <t>张林蓉</t>
    </r>
  </si>
  <si>
    <r>
      <rPr>
        <sz val="26"/>
        <color theme="1"/>
        <rFont val="楷体"/>
        <charset val="134"/>
      </rPr>
      <t>山西大学大东关校区餐厅防疫志愿活动</t>
    </r>
  </si>
  <si>
    <r>
      <rPr>
        <sz val="26"/>
        <color theme="1"/>
        <rFont val="楷体"/>
        <charset val="134"/>
      </rPr>
      <t>吕飞飞</t>
    </r>
  </si>
  <si>
    <r>
      <rPr>
        <sz val="26"/>
        <color theme="1"/>
        <rFont val="楷体"/>
        <charset val="134"/>
      </rPr>
      <t>郝佳鑫</t>
    </r>
  </si>
  <si>
    <r>
      <rPr>
        <sz val="26"/>
        <color theme="1"/>
        <rFont val="楷体"/>
        <charset val="134"/>
      </rPr>
      <t>山西大学大东关校园餐厅防疫志愿活动</t>
    </r>
  </si>
  <si>
    <r>
      <rPr>
        <sz val="26"/>
        <color theme="1"/>
        <rFont val="楷体"/>
        <charset val="134"/>
      </rPr>
      <t>马文静</t>
    </r>
  </si>
  <si>
    <r>
      <rPr>
        <sz val="26"/>
        <color theme="1"/>
        <rFont val="楷体"/>
        <charset val="134"/>
      </rPr>
      <t>龙城义工</t>
    </r>
    <r>
      <rPr>
        <sz val="26"/>
        <color theme="1"/>
        <rFont val="Times New Roman"/>
        <charset val="134"/>
      </rPr>
      <t>“</t>
    </r>
    <r>
      <rPr>
        <sz val="26"/>
        <color theme="1"/>
        <rFont val="楷体"/>
        <charset val="134"/>
      </rPr>
      <t>公益图书室</t>
    </r>
    <r>
      <rPr>
        <sz val="26"/>
        <color theme="1"/>
        <rFont val="Times New Roman"/>
        <charset val="134"/>
      </rPr>
      <t>”</t>
    </r>
    <r>
      <rPr>
        <sz val="26"/>
        <color theme="1"/>
        <rFont val="楷体"/>
        <charset val="134"/>
      </rPr>
      <t>（第七期）</t>
    </r>
  </si>
  <si>
    <r>
      <rPr>
        <sz val="26"/>
        <color theme="1"/>
        <rFont val="楷体"/>
        <charset val="134"/>
      </rPr>
      <t>李嘉豪</t>
    </r>
  </si>
  <si>
    <r>
      <rPr>
        <sz val="26"/>
        <color theme="1"/>
        <rFont val="楷体"/>
        <charset val="134"/>
      </rPr>
      <t>山西大学大东关校区校园防疫志愿活动</t>
    </r>
  </si>
  <si>
    <r>
      <rPr>
        <sz val="26"/>
        <color theme="1"/>
        <rFont val="楷体"/>
        <charset val="134"/>
      </rPr>
      <t>付之豪</t>
    </r>
  </si>
  <si>
    <t>201902401210</t>
  </si>
  <si>
    <r>
      <rPr>
        <sz val="26"/>
        <color theme="1"/>
        <rFont val="楷体"/>
        <charset val="134"/>
      </rPr>
      <t>秋季餐厅防疫志愿活动、防艾志愿活动、</t>
    </r>
  </si>
  <si>
    <r>
      <rPr>
        <sz val="26"/>
        <color theme="1"/>
        <rFont val="楷体"/>
        <charset val="134"/>
      </rPr>
      <t>王治中</t>
    </r>
  </si>
  <si>
    <t>201902301330</t>
  </si>
  <si>
    <r>
      <rPr>
        <sz val="26"/>
        <color theme="1"/>
        <rFont val="楷体"/>
        <charset val="134"/>
      </rPr>
      <t>二青会志愿活动，第六次线上</t>
    </r>
    <r>
      <rPr>
        <sz val="26"/>
        <color theme="1"/>
        <rFont val="Times New Roman"/>
        <charset val="134"/>
      </rPr>
      <t>“</t>
    </r>
    <r>
      <rPr>
        <sz val="26"/>
        <color theme="1"/>
        <rFont val="楷体"/>
        <charset val="134"/>
      </rPr>
      <t>知</t>
    </r>
    <r>
      <rPr>
        <sz val="26"/>
        <color theme="1"/>
        <rFont val="Times New Roman"/>
        <charset val="134"/>
      </rPr>
      <t>”</t>
    </r>
    <r>
      <rPr>
        <sz val="26"/>
        <color theme="1"/>
        <rFont val="楷体"/>
        <charset val="134"/>
      </rPr>
      <t>教</t>
    </r>
  </si>
  <si>
    <r>
      <rPr>
        <sz val="26"/>
        <color theme="1"/>
        <rFont val="楷体"/>
        <charset val="134"/>
      </rPr>
      <t>王子怡</t>
    </r>
  </si>
  <si>
    <t>20200300304029</t>
  </si>
  <si>
    <r>
      <rPr>
        <sz val="26"/>
        <color theme="1"/>
        <rFont val="楷体"/>
        <charset val="134"/>
      </rPr>
      <t>美化校园刷树活动，光盘行动志愿活动</t>
    </r>
  </si>
  <si>
    <r>
      <rPr>
        <sz val="26"/>
        <color theme="1"/>
        <rFont val="楷体"/>
        <charset val="134"/>
      </rPr>
      <t>柴超凡</t>
    </r>
  </si>
  <si>
    <t>201902301302</t>
  </si>
  <si>
    <r>
      <rPr>
        <sz val="26"/>
        <color theme="1"/>
        <rFont val="楷体"/>
        <charset val="134"/>
      </rPr>
      <t>校园餐厅防疫志愿活动</t>
    </r>
    <r>
      <rPr>
        <sz val="26"/>
        <color theme="1"/>
        <rFont val="Times New Roman"/>
        <charset val="134"/>
      </rPr>
      <t xml:space="preserve">  </t>
    </r>
    <r>
      <rPr>
        <sz val="26"/>
        <color theme="1"/>
        <rFont val="楷体"/>
        <charset val="134"/>
      </rPr>
      <t>防艾志愿活动</t>
    </r>
  </si>
  <si>
    <r>
      <rPr>
        <sz val="26"/>
        <color theme="1"/>
        <rFont val="楷体"/>
        <charset val="134"/>
      </rPr>
      <t>段毓泽</t>
    </r>
  </si>
  <si>
    <t>201803003207</t>
  </si>
  <si>
    <r>
      <rPr>
        <sz val="26"/>
        <color theme="1"/>
        <rFont val="楷体"/>
        <charset val="134"/>
      </rPr>
      <t>二青会志愿活动，校园餐厅防疫志愿活动</t>
    </r>
  </si>
  <si>
    <r>
      <rPr>
        <sz val="26"/>
        <color theme="1"/>
        <rFont val="楷体"/>
        <charset val="134"/>
      </rPr>
      <t>李雯瑞</t>
    </r>
  </si>
  <si>
    <t>201903001122</t>
  </si>
  <si>
    <r>
      <rPr>
        <sz val="26"/>
        <color theme="1"/>
        <rFont val="楷体"/>
        <charset val="134"/>
      </rPr>
      <t>李雯慧</t>
    </r>
  </si>
  <si>
    <t>201803003117</t>
  </si>
  <si>
    <r>
      <rPr>
        <sz val="26"/>
        <color theme="1"/>
        <rFont val="楷体"/>
        <charset val="134"/>
      </rPr>
      <t>餐厅志愿活动，固邑村村口防疫志愿活动</t>
    </r>
  </si>
  <si>
    <r>
      <rPr>
        <sz val="26"/>
        <color theme="1"/>
        <rFont val="楷体"/>
        <charset val="134"/>
      </rPr>
      <t>郝雅丽</t>
    </r>
  </si>
  <si>
    <r>
      <rPr>
        <sz val="26"/>
        <color theme="1"/>
        <rFont val="楷体"/>
        <charset val="134"/>
      </rPr>
      <t>山西大学赴太原市图书馆志愿服务活动</t>
    </r>
  </si>
  <si>
    <r>
      <rPr>
        <sz val="26"/>
        <color theme="1"/>
        <rFont val="楷体"/>
        <charset val="134"/>
      </rPr>
      <t>庞晓薇</t>
    </r>
  </si>
  <si>
    <r>
      <rPr>
        <sz val="26"/>
        <color theme="1"/>
        <rFont val="楷体"/>
        <charset val="134"/>
      </rPr>
      <t>第七次人口普查，山西省博物院志愿活动</t>
    </r>
  </si>
  <si>
    <r>
      <rPr>
        <sz val="26"/>
        <color theme="1"/>
        <rFont val="楷体"/>
        <charset val="134"/>
      </rPr>
      <t>任家亮</t>
    </r>
  </si>
  <si>
    <r>
      <rPr>
        <sz val="26"/>
        <color theme="1"/>
        <rFont val="楷体"/>
        <charset val="134"/>
      </rPr>
      <t>山西大学青年突击队疫情防控志愿服务</t>
    </r>
  </si>
  <si>
    <r>
      <rPr>
        <sz val="26"/>
        <color theme="1"/>
        <rFont val="楷体"/>
        <charset val="134"/>
      </rPr>
      <t>张亚栋</t>
    </r>
  </si>
  <si>
    <r>
      <rPr>
        <sz val="26"/>
        <color theme="1"/>
        <rFont val="楷体"/>
        <charset val="134"/>
      </rPr>
      <t>二青会青运村志愿活动</t>
    </r>
    <r>
      <rPr>
        <sz val="26"/>
        <color theme="1"/>
        <rFont val="Times New Roman"/>
        <charset val="134"/>
      </rPr>
      <t xml:space="preserve"> </t>
    </r>
    <r>
      <rPr>
        <sz val="26"/>
        <color theme="1"/>
        <rFont val="楷体"/>
        <charset val="134"/>
      </rPr>
      <t>校园防疫志愿活动</t>
    </r>
  </si>
  <si>
    <r>
      <rPr>
        <sz val="26"/>
        <color theme="1"/>
        <rFont val="楷体"/>
        <charset val="134"/>
      </rPr>
      <t>张家豪</t>
    </r>
  </si>
  <si>
    <r>
      <rPr>
        <sz val="26"/>
        <color theme="1"/>
        <rFont val="楷体"/>
        <charset val="134"/>
      </rPr>
      <t>太原市古交市桃园社区核酸检测志愿活动</t>
    </r>
  </si>
  <si>
    <r>
      <rPr>
        <sz val="26"/>
        <color theme="1"/>
        <rFont val="楷体"/>
        <charset val="134"/>
      </rPr>
      <t>牛</t>
    </r>
    <r>
      <rPr>
        <sz val="26"/>
        <color theme="1"/>
        <rFont val="Times New Roman"/>
        <charset val="134"/>
      </rPr>
      <t xml:space="preserve">  </t>
    </r>
    <r>
      <rPr>
        <sz val="26"/>
        <color theme="1"/>
        <rFont val="楷体"/>
        <charset val="134"/>
      </rPr>
      <t>明</t>
    </r>
  </si>
  <si>
    <r>
      <rPr>
        <sz val="26"/>
        <color theme="1"/>
        <rFont val="楷体"/>
        <charset val="134"/>
      </rPr>
      <t>二青会青运村志愿活动，省博物馆志愿活动</t>
    </r>
  </si>
  <si>
    <r>
      <rPr>
        <sz val="26"/>
        <color theme="1"/>
        <rFont val="楷体"/>
        <charset val="134"/>
      </rPr>
      <t>王梦瑶</t>
    </r>
  </si>
  <si>
    <t>201902301726</t>
  </si>
  <si>
    <r>
      <rPr>
        <sz val="26"/>
        <color theme="1"/>
        <rFont val="楷体"/>
        <charset val="134"/>
      </rPr>
      <t>餐厅志愿活动，防艾志愿活动，防疫志愿活动</t>
    </r>
  </si>
  <si>
    <r>
      <rPr>
        <sz val="26"/>
        <color theme="1"/>
        <rFont val="楷体"/>
        <charset val="134"/>
      </rPr>
      <t>李</t>
    </r>
    <r>
      <rPr>
        <sz val="26"/>
        <color theme="1"/>
        <rFont val="Times New Roman"/>
        <charset val="134"/>
      </rPr>
      <t xml:space="preserve">  </t>
    </r>
    <r>
      <rPr>
        <sz val="26"/>
        <color theme="1"/>
        <rFont val="楷体"/>
        <charset val="134"/>
      </rPr>
      <t>伟</t>
    </r>
  </si>
  <si>
    <t>20200230204014</t>
  </si>
  <si>
    <r>
      <rPr>
        <sz val="26"/>
        <color theme="1"/>
        <rFont val="楷体"/>
        <charset val="134"/>
      </rPr>
      <t>人口普查，餐厅防疫，美化校园刷树，</t>
    </r>
  </si>
  <si>
    <r>
      <rPr>
        <sz val="26"/>
        <color theme="1"/>
        <rFont val="楷体"/>
        <charset val="134"/>
      </rPr>
      <t>祁佳慧</t>
    </r>
  </si>
  <si>
    <t>201802403121</t>
  </si>
  <si>
    <r>
      <rPr>
        <sz val="26"/>
        <color theme="1"/>
        <rFont val="楷体"/>
        <charset val="134"/>
      </rPr>
      <t>二青会</t>
    </r>
    <r>
      <rPr>
        <sz val="26"/>
        <color theme="1"/>
        <rFont val="Times New Roman"/>
        <charset val="134"/>
      </rPr>
      <t xml:space="preserve"> </t>
    </r>
    <r>
      <rPr>
        <sz val="26"/>
        <color theme="1"/>
        <rFont val="楷体"/>
        <charset val="134"/>
      </rPr>
      <t>人口普查</t>
    </r>
    <r>
      <rPr>
        <sz val="26"/>
        <color theme="1"/>
        <rFont val="Times New Roman"/>
        <charset val="134"/>
      </rPr>
      <t xml:space="preserve"> </t>
    </r>
    <r>
      <rPr>
        <sz val="26"/>
        <color theme="1"/>
        <rFont val="楷体"/>
        <charset val="134"/>
      </rPr>
      <t>餐厅防疫</t>
    </r>
    <r>
      <rPr>
        <sz val="26"/>
        <color theme="1"/>
        <rFont val="Times New Roman"/>
        <charset val="134"/>
      </rPr>
      <t xml:space="preserve"> </t>
    </r>
    <r>
      <rPr>
        <sz val="26"/>
        <color theme="1"/>
        <rFont val="楷体"/>
        <charset val="134"/>
      </rPr>
      <t>迎新</t>
    </r>
    <r>
      <rPr>
        <sz val="26"/>
        <color theme="1"/>
        <rFont val="Times New Roman"/>
        <charset val="134"/>
      </rPr>
      <t xml:space="preserve"> </t>
    </r>
  </si>
  <si>
    <r>
      <rPr>
        <sz val="26"/>
        <color theme="1"/>
        <rFont val="楷体"/>
        <charset val="134"/>
      </rPr>
      <t>崔鸿艳</t>
    </r>
  </si>
  <si>
    <t>2201902301305</t>
  </si>
  <si>
    <r>
      <rPr>
        <sz val="26"/>
        <color theme="1"/>
        <rFont val="楷体"/>
        <charset val="134"/>
      </rPr>
      <t>晋中市介休市东湛泉村疫情防控志愿活动</t>
    </r>
  </si>
  <si>
    <r>
      <rPr>
        <sz val="26"/>
        <color theme="1"/>
        <rFont val="楷体"/>
        <charset val="134"/>
      </rPr>
      <t>侯</t>
    </r>
    <r>
      <rPr>
        <sz val="26"/>
        <color theme="1"/>
        <rFont val="Times New Roman"/>
        <charset val="134"/>
      </rPr>
      <t xml:space="preserve">  </t>
    </r>
    <r>
      <rPr>
        <sz val="26"/>
        <color theme="1"/>
        <rFont val="楷体"/>
        <charset val="134"/>
      </rPr>
      <t>斌</t>
    </r>
  </si>
  <si>
    <t>201902415210</t>
  </si>
  <si>
    <r>
      <rPr>
        <sz val="26"/>
        <color theme="1"/>
        <rFont val="楷体"/>
        <charset val="134"/>
      </rPr>
      <t>张晓宇</t>
    </r>
  </si>
  <si>
    <r>
      <rPr>
        <sz val="26"/>
        <color theme="1"/>
        <rFont val="楷体"/>
        <charset val="134"/>
      </rPr>
      <t>疫情防控、植刷树、团市委假期志愿服务</t>
    </r>
  </si>
  <si>
    <r>
      <rPr>
        <sz val="26"/>
        <color theme="1"/>
        <rFont val="楷体"/>
        <charset val="134"/>
      </rPr>
      <t>贾子璇</t>
    </r>
  </si>
  <si>
    <r>
      <rPr>
        <sz val="26"/>
        <color theme="1"/>
        <rFont val="楷体"/>
        <charset val="134"/>
      </rPr>
      <t>青志协执勤站岗，光盘行动志愿服务活动</t>
    </r>
  </si>
  <si>
    <r>
      <rPr>
        <sz val="26"/>
        <color theme="1"/>
        <rFont val="楷体"/>
        <charset val="134"/>
      </rPr>
      <t>郜翊睿</t>
    </r>
  </si>
  <si>
    <r>
      <rPr>
        <sz val="26"/>
        <color theme="1"/>
        <rFont val="楷体"/>
        <charset val="134"/>
      </rPr>
      <t>第七次人口普查志愿服务，防艾志愿活动</t>
    </r>
  </si>
  <si>
    <r>
      <rPr>
        <sz val="26"/>
        <color theme="1"/>
        <rFont val="楷体"/>
        <charset val="134"/>
      </rPr>
      <t>曹志辉</t>
    </r>
  </si>
  <si>
    <r>
      <rPr>
        <sz val="26"/>
        <color theme="1"/>
        <rFont val="楷体"/>
        <charset val="134"/>
      </rPr>
      <t>朔州市</t>
    </r>
    <r>
      <rPr>
        <sz val="26"/>
        <color theme="1"/>
        <rFont val="Times New Roman"/>
        <charset val="134"/>
      </rPr>
      <t>2021</t>
    </r>
    <r>
      <rPr>
        <sz val="26"/>
        <color theme="1"/>
        <rFont val="楷体"/>
        <charset val="134"/>
      </rPr>
      <t>新冠肺炎疫情防控志愿活动</t>
    </r>
  </si>
  <si>
    <r>
      <rPr>
        <sz val="26"/>
        <color theme="1"/>
        <rFont val="楷体"/>
        <charset val="134"/>
      </rPr>
      <t>刘丰瑜</t>
    </r>
  </si>
  <si>
    <r>
      <rPr>
        <sz val="26"/>
        <color theme="1"/>
        <rFont val="楷体"/>
        <charset val="134"/>
      </rPr>
      <t>校园防疫志愿活动，第七次人口普查志愿活动</t>
    </r>
  </si>
  <si>
    <r>
      <rPr>
        <sz val="26"/>
        <color theme="1"/>
        <rFont val="楷体"/>
        <charset val="134"/>
      </rPr>
      <t>刘星琨</t>
    </r>
  </si>
  <si>
    <r>
      <rPr>
        <sz val="26"/>
        <color theme="1"/>
        <rFont val="楷体"/>
        <charset val="134"/>
      </rPr>
      <t>山西省介休市西南街道社区疫情防控活动</t>
    </r>
  </si>
  <si>
    <r>
      <rPr>
        <sz val="26"/>
        <color theme="1"/>
        <rFont val="楷体"/>
        <charset val="134"/>
      </rPr>
      <t>陈</t>
    </r>
    <r>
      <rPr>
        <sz val="26"/>
        <color theme="1"/>
        <rFont val="Times New Roman"/>
        <charset val="134"/>
      </rPr>
      <t xml:space="preserve">  </t>
    </r>
    <r>
      <rPr>
        <sz val="26"/>
        <color theme="1"/>
        <rFont val="楷体"/>
        <charset val="134"/>
      </rPr>
      <t>婕</t>
    </r>
  </si>
  <si>
    <r>
      <rPr>
        <sz val="26"/>
        <color theme="1"/>
        <rFont val="楷体"/>
        <charset val="134"/>
      </rPr>
      <t>善行一百，疫情防控</t>
    </r>
    <r>
      <rPr>
        <sz val="26"/>
        <color theme="1"/>
        <rFont val="Times New Roman"/>
        <charset val="134"/>
      </rPr>
      <t xml:space="preserve"> </t>
    </r>
    <r>
      <rPr>
        <sz val="26"/>
        <color theme="1"/>
        <rFont val="楷体"/>
        <charset val="134"/>
      </rPr>
      <t>光盘</t>
    </r>
    <r>
      <rPr>
        <sz val="26"/>
        <color theme="1"/>
        <rFont val="Times New Roman"/>
        <charset val="134"/>
      </rPr>
      <t xml:space="preserve"> </t>
    </r>
    <r>
      <rPr>
        <sz val="26"/>
        <color theme="1"/>
        <rFont val="楷体"/>
        <charset val="134"/>
      </rPr>
      <t>防艾志愿活动</t>
    </r>
  </si>
  <si>
    <r>
      <rPr>
        <sz val="26"/>
        <color theme="1"/>
        <rFont val="楷体"/>
        <charset val="134"/>
      </rPr>
      <t>田怀青</t>
    </r>
  </si>
  <si>
    <r>
      <rPr>
        <sz val="26"/>
        <color theme="1"/>
        <rFont val="楷体"/>
        <charset val="134"/>
      </rPr>
      <t>社区第七次人口普查、社区疫情防控服务</t>
    </r>
  </si>
  <si>
    <r>
      <rPr>
        <sz val="26"/>
        <color theme="1"/>
        <rFont val="楷体"/>
        <charset val="134"/>
      </rPr>
      <t>美化校园刷树活动</t>
    </r>
    <r>
      <rPr>
        <sz val="26"/>
        <color theme="1"/>
        <rFont val="Times New Roman"/>
        <charset val="134"/>
      </rPr>
      <t xml:space="preserve">  </t>
    </r>
    <r>
      <rPr>
        <sz val="26"/>
        <color theme="1"/>
        <rFont val="楷体"/>
        <charset val="134"/>
      </rPr>
      <t>美化校园刷树活动</t>
    </r>
  </si>
  <si>
    <r>
      <rPr>
        <sz val="26"/>
        <color theme="1"/>
        <rFont val="楷体"/>
        <charset val="134"/>
      </rPr>
      <t>左舒枫</t>
    </r>
  </si>
  <si>
    <r>
      <rPr>
        <sz val="26"/>
        <color theme="1"/>
        <rFont val="楷体"/>
        <charset val="134"/>
      </rPr>
      <t>校园餐厅防疫志愿活动，美化校园刷树活动</t>
    </r>
  </si>
  <si>
    <r>
      <rPr>
        <sz val="26"/>
        <color theme="1"/>
        <rFont val="楷体"/>
        <charset val="134"/>
      </rPr>
      <t>余嘉宁</t>
    </r>
  </si>
  <si>
    <r>
      <rPr>
        <sz val="26"/>
        <color theme="1"/>
        <rFont val="楷体"/>
        <charset val="134"/>
      </rPr>
      <t>迎新活动，美化校园刷树活动，光盘行动</t>
    </r>
  </si>
  <si>
    <r>
      <rPr>
        <sz val="26"/>
        <color theme="1"/>
        <rFont val="楷体"/>
        <charset val="134"/>
      </rPr>
      <t>李</t>
    </r>
    <r>
      <rPr>
        <sz val="26"/>
        <color theme="1"/>
        <rFont val="Times New Roman"/>
        <charset val="134"/>
      </rPr>
      <t xml:space="preserve">  </t>
    </r>
    <r>
      <rPr>
        <sz val="26"/>
        <color theme="1"/>
        <rFont val="楷体"/>
        <charset val="134"/>
      </rPr>
      <t>卞</t>
    </r>
  </si>
  <si>
    <t>201803003115</t>
  </si>
  <si>
    <r>
      <rPr>
        <sz val="26"/>
        <color theme="1"/>
        <rFont val="楷体"/>
        <charset val="134"/>
      </rPr>
      <t>第七次人口普查志愿活动，餐厅防疫志愿活动</t>
    </r>
  </si>
  <si>
    <r>
      <rPr>
        <sz val="26"/>
        <color theme="1"/>
        <rFont val="楷体"/>
        <charset val="134"/>
      </rPr>
      <t>李</t>
    </r>
    <r>
      <rPr>
        <sz val="26"/>
        <color theme="1"/>
        <rFont val="Times New Roman"/>
        <charset val="134"/>
      </rPr>
      <t xml:space="preserve">  </t>
    </r>
    <r>
      <rPr>
        <sz val="26"/>
        <color theme="1"/>
        <rFont val="楷体"/>
        <charset val="134"/>
      </rPr>
      <t>强</t>
    </r>
  </si>
  <si>
    <t>201802302110</t>
  </si>
  <si>
    <r>
      <rPr>
        <sz val="26"/>
        <color theme="1"/>
        <rFont val="楷体"/>
        <charset val="134"/>
      </rPr>
      <t>二青会开幕式导演组志愿活动，防艾志愿活动</t>
    </r>
  </si>
  <si>
    <r>
      <rPr>
        <sz val="26"/>
        <color theme="1"/>
        <rFont val="楷体"/>
        <charset val="134"/>
      </rPr>
      <t>王云璐</t>
    </r>
  </si>
  <si>
    <t>201803001038</t>
  </si>
  <si>
    <r>
      <rPr>
        <sz val="26"/>
        <color theme="1"/>
        <rFont val="楷体"/>
        <charset val="134"/>
      </rPr>
      <t>第七次人口普查志愿活动，校园防疫志愿活动</t>
    </r>
  </si>
  <si>
    <r>
      <rPr>
        <sz val="26"/>
        <color theme="1"/>
        <rFont val="楷体"/>
        <charset val="134"/>
      </rPr>
      <t>李雪冰</t>
    </r>
  </si>
  <si>
    <t>201802415112</t>
  </si>
  <si>
    <r>
      <rPr>
        <sz val="26"/>
        <color theme="1"/>
        <rFont val="楷体"/>
        <charset val="134"/>
      </rPr>
      <t>餐厅防疫志愿活动，城墙岭社区防疫志愿活动</t>
    </r>
  </si>
  <si>
    <r>
      <rPr>
        <sz val="26"/>
        <color theme="1"/>
        <rFont val="楷体"/>
        <charset val="134"/>
      </rPr>
      <t>白亮</t>
    </r>
  </si>
  <si>
    <t>201902301101</t>
  </si>
  <si>
    <r>
      <rPr>
        <sz val="26"/>
        <color theme="1"/>
        <rFont val="楷体"/>
        <charset val="134"/>
      </rPr>
      <t>美化校园刷树</t>
    </r>
    <r>
      <rPr>
        <sz val="26"/>
        <color theme="1"/>
        <rFont val="Times New Roman"/>
        <charset val="134"/>
      </rPr>
      <t xml:space="preserve"> </t>
    </r>
    <r>
      <rPr>
        <sz val="26"/>
        <color theme="1"/>
        <rFont val="楷体"/>
        <charset val="134"/>
      </rPr>
      <t>光盘行动</t>
    </r>
    <r>
      <rPr>
        <sz val="26"/>
        <color theme="1"/>
        <rFont val="Times New Roman"/>
        <charset val="134"/>
      </rPr>
      <t xml:space="preserve">  </t>
    </r>
    <r>
      <rPr>
        <sz val="26"/>
        <color theme="1"/>
        <rFont val="楷体"/>
        <charset val="134"/>
      </rPr>
      <t>迎新志愿活动</t>
    </r>
  </si>
  <si>
    <r>
      <rPr>
        <sz val="26"/>
        <color theme="1"/>
        <rFont val="楷体"/>
        <charset val="134"/>
      </rPr>
      <t>贾宇娟</t>
    </r>
  </si>
  <si>
    <t>201902301709</t>
  </si>
  <si>
    <r>
      <rPr>
        <sz val="26"/>
        <color theme="1"/>
        <rFont val="楷体"/>
        <charset val="134"/>
      </rPr>
      <t>山西省图书馆文化志愿活动按要求整理图书</t>
    </r>
  </si>
  <si>
    <r>
      <rPr>
        <sz val="26"/>
        <color theme="1"/>
        <rFont val="楷体"/>
        <charset val="134"/>
      </rPr>
      <t>刘静雅</t>
    </r>
  </si>
  <si>
    <t>201902301315</t>
  </si>
  <si>
    <r>
      <t>20</t>
    </r>
    <r>
      <rPr>
        <sz val="26"/>
        <color theme="1"/>
        <rFont val="楷体"/>
        <charset val="134"/>
      </rPr>
      <t>级迎新志愿活动，餐厅光盘行动志愿活动</t>
    </r>
  </si>
  <si>
    <r>
      <rPr>
        <sz val="26"/>
        <color theme="1"/>
        <rFont val="楷体"/>
        <charset val="134"/>
      </rPr>
      <t>马</t>
    </r>
    <r>
      <rPr>
        <sz val="26"/>
        <color theme="1"/>
        <rFont val="Times New Roman"/>
        <charset val="134"/>
      </rPr>
      <t xml:space="preserve">  </t>
    </r>
    <r>
      <rPr>
        <sz val="26"/>
        <color theme="1"/>
        <rFont val="楷体"/>
        <charset val="134"/>
      </rPr>
      <t>川</t>
    </r>
  </si>
  <si>
    <t xml:space="preserve">201902601321
</t>
  </si>
  <si>
    <r>
      <rPr>
        <sz val="26"/>
        <color theme="1"/>
        <rFont val="楷体"/>
        <charset val="134"/>
      </rPr>
      <t>榆社县新型冠状病毒肺炎疫情防控工作</t>
    </r>
    <r>
      <rPr>
        <sz val="26"/>
        <color theme="1"/>
        <rFont val="Times New Roman"/>
        <charset val="134"/>
      </rPr>
      <t xml:space="preserve">  </t>
    </r>
  </si>
  <si>
    <r>
      <rPr>
        <sz val="26"/>
        <color theme="1"/>
        <rFont val="楷体"/>
        <charset val="134"/>
      </rPr>
      <t>史易彤</t>
    </r>
  </si>
  <si>
    <r>
      <rPr>
        <sz val="26"/>
        <color theme="1"/>
        <rFont val="楷体"/>
        <charset val="134"/>
      </rPr>
      <t>人口普查社区志愿活动，美化校园刷树活动</t>
    </r>
  </si>
  <si>
    <r>
      <rPr>
        <sz val="26"/>
        <color theme="1"/>
        <rFont val="楷体"/>
        <charset val="134"/>
      </rPr>
      <t>米一卿</t>
    </r>
  </si>
  <si>
    <r>
      <rPr>
        <sz val="26"/>
        <color theme="1"/>
        <rFont val="楷体"/>
        <charset val="134"/>
      </rPr>
      <t>疫情防控志愿活动，人口普查社区志愿活动</t>
    </r>
  </si>
  <si>
    <r>
      <rPr>
        <sz val="26"/>
        <color theme="1"/>
        <rFont val="楷体"/>
        <charset val="134"/>
      </rPr>
      <t>李伟业</t>
    </r>
  </si>
  <si>
    <r>
      <rPr>
        <sz val="26"/>
        <color theme="1"/>
        <rFont val="楷体"/>
        <charset val="134"/>
      </rPr>
      <t>山西省大同市平城区疫情防控力行签到活动</t>
    </r>
  </si>
  <si>
    <r>
      <rPr>
        <sz val="26"/>
        <color theme="1"/>
        <rFont val="楷体"/>
        <charset val="134"/>
      </rPr>
      <t>郭子豪</t>
    </r>
  </si>
  <si>
    <r>
      <rPr>
        <sz val="26"/>
        <color theme="1"/>
        <rFont val="楷体"/>
        <charset val="134"/>
      </rPr>
      <t>晋中市</t>
    </r>
    <r>
      <rPr>
        <sz val="26"/>
        <color theme="1"/>
        <rFont val="Times New Roman"/>
        <charset val="134"/>
      </rPr>
      <t>2021</t>
    </r>
    <r>
      <rPr>
        <sz val="26"/>
        <color theme="1"/>
        <rFont val="楷体"/>
        <charset val="134"/>
      </rPr>
      <t>新冠肺炎联防联控志愿活动</t>
    </r>
  </si>
  <si>
    <r>
      <rPr>
        <sz val="26"/>
        <color theme="1"/>
        <rFont val="楷体"/>
        <charset val="134"/>
      </rPr>
      <t>刘玉洁</t>
    </r>
  </si>
  <si>
    <r>
      <rPr>
        <sz val="26"/>
        <color theme="1"/>
        <rFont val="楷体"/>
        <charset val="134"/>
      </rPr>
      <t>山西省博物院志愿活动第七次人口普查志愿活动</t>
    </r>
  </si>
  <si>
    <r>
      <rPr>
        <sz val="26"/>
        <color theme="1"/>
        <rFont val="楷体"/>
        <charset val="134"/>
      </rPr>
      <t>刘</t>
    </r>
    <r>
      <rPr>
        <sz val="26"/>
        <color theme="1"/>
        <rFont val="Times New Roman"/>
        <charset val="134"/>
      </rPr>
      <t xml:space="preserve">  </t>
    </r>
    <r>
      <rPr>
        <sz val="26"/>
        <color theme="1"/>
        <rFont val="楷体"/>
        <charset val="134"/>
      </rPr>
      <t>佳</t>
    </r>
  </si>
  <si>
    <r>
      <rPr>
        <sz val="26"/>
        <color theme="1"/>
        <rFont val="楷体"/>
        <charset val="134"/>
      </rPr>
      <t>防艾志愿活动，大同市平城区疫情防控志愿活动</t>
    </r>
  </si>
  <si>
    <r>
      <rPr>
        <sz val="26"/>
        <color theme="1"/>
        <rFont val="楷体"/>
        <charset val="134"/>
      </rPr>
      <t>刘玲霞</t>
    </r>
  </si>
  <si>
    <r>
      <rPr>
        <sz val="26"/>
        <color theme="1"/>
        <rFont val="楷体"/>
        <charset val="134"/>
      </rPr>
      <t>校园餐厅防疫志愿活动，美化校园刷树活动，</t>
    </r>
  </si>
  <si>
    <r>
      <rPr>
        <sz val="26"/>
        <color theme="1"/>
        <rFont val="楷体"/>
        <charset val="134"/>
      </rPr>
      <t>张宇杰</t>
    </r>
  </si>
  <si>
    <r>
      <rPr>
        <sz val="26"/>
        <color theme="1"/>
        <rFont val="楷体"/>
        <charset val="134"/>
      </rPr>
      <t>第七次人口普查志愿活动</t>
    </r>
    <r>
      <rPr>
        <sz val="26"/>
        <color theme="1"/>
        <rFont val="Times New Roman"/>
        <charset val="134"/>
      </rPr>
      <t>,</t>
    </r>
    <r>
      <rPr>
        <sz val="26"/>
        <color theme="1"/>
        <rFont val="楷体"/>
        <charset val="134"/>
      </rPr>
      <t>美化校园刷树活动</t>
    </r>
  </si>
  <si>
    <r>
      <rPr>
        <sz val="26"/>
        <color theme="1"/>
        <rFont val="楷体"/>
        <charset val="134"/>
      </rPr>
      <t>杨明月</t>
    </r>
  </si>
  <si>
    <r>
      <rPr>
        <sz val="26"/>
        <color theme="1"/>
        <rFont val="楷体"/>
        <charset val="134"/>
      </rPr>
      <t>第七次人口普查志愿活动，美化校园刷树活动</t>
    </r>
  </si>
  <si>
    <r>
      <rPr>
        <sz val="26"/>
        <color theme="1"/>
        <rFont val="楷体"/>
        <charset val="134"/>
      </rPr>
      <t>张娇娇</t>
    </r>
  </si>
  <si>
    <r>
      <rPr>
        <sz val="26"/>
        <color theme="1"/>
        <rFont val="楷体"/>
        <charset val="134"/>
      </rPr>
      <t>美化校园刷树活动，第七次人口普查志愿活动</t>
    </r>
  </si>
  <si>
    <r>
      <rPr>
        <sz val="26"/>
        <color theme="1"/>
        <rFont val="楷体"/>
        <charset val="134"/>
      </rPr>
      <t>康凯慧</t>
    </r>
  </si>
  <si>
    <t>201803003113</t>
  </si>
  <si>
    <r>
      <rPr>
        <sz val="26"/>
        <color theme="1"/>
        <rFont val="楷体"/>
        <charset val="134"/>
      </rPr>
      <t>餐厅防疫志愿活动，山西省图书馆文化志愿活动</t>
    </r>
  </si>
  <si>
    <r>
      <rPr>
        <sz val="26"/>
        <color theme="1"/>
        <rFont val="楷体"/>
        <charset val="134"/>
      </rPr>
      <t>周佩杰</t>
    </r>
  </si>
  <si>
    <t>201902601240</t>
  </si>
  <si>
    <r>
      <rPr>
        <sz val="26"/>
        <color theme="1"/>
        <rFont val="楷体"/>
        <charset val="134"/>
      </rPr>
      <t>人口普查志愿活动</t>
    </r>
    <r>
      <rPr>
        <sz val="26"/>
        <color theme="1"/>
        <rFont val="Times New Roman"/>
        <charset val="134"/>
      </rPr>
      <t xml:space="preserve"> </t>
    </r>
    <r>
      <rPr>
        <sz val="26"/>
        <color theme="1"/>
        <rFont val="楷体"/>
        <charset val="134"/>
      </rPr>
      <t>防艾志愿活动</t>
    </r>
    <r>
      <rPr>
        <sz val="26"/>
        <color theme="1"/>
        <rFont val="Times New Roman"/>
        <charset val="134"/>
      </rPr>
      <t xml:space="preserve"> </t>
    </r>
    <r>
      <rPr>
        <sz val="26"/>
        <color theme="1"/>
        <rFont val="楷体"/>
        <charset val="134"/>
      </rPr>
      <t>防疫志愿活动</t>
    </r>
  </si>
  <si>
    <r>
      <rPr>
        <sz val="26"/>
        <color theme="1"/>
        <rFont val="楷体"/>
        <charset val="134"/>
      </rPr>
      <t>张</t>
    </r>
    <r>
      <rPr>
        <sz val="26"/>
        <color theme="1"/>
        <rFont val="Times New Roman"/>
        <charset val="134"/>
      </rPr>
      <t xml:space="preserve">  </t>
    </r>
    <r>
      <rPr>
        <sz val="26"/>
        <color theme="1"/>
        <rFont val="楷体"/>
        <charset val="134"/>
      </rPr>
      <t>成</t>
    </r>
  </si>
  <si>
    <t>201082415234</t>
  </si>
  <si>
    <r>
      <rPr>
        <sz val="26"/>
        <color theme="1"/>
        <rFont val="楷体"/>
        <charset val="134"/>
      </rPr>
      <t>二青会青运村志愿活动</t>
    </r>
    <r>
      <rPr>
        <sz val="26"/>
        <color theme="1"/>
        <rFont val="Times New Roman"/>
        <charset val="134"/>
      </rPr>
      <t xml:space="preserve"> </t>
    </r>
    <r>
      <rPr>
        <sz val="26"/>
        <color theme="1"/>
        <rFont val="楷体"/>
        <charset val="134"/>
      </rPr>
      <t>校园餐厅防疫志愿活动</t>
    </r>
  </si>
  <si>
    <r>
      <rPr>
        <sz val="26"/>
        <color theme="1"/>
        <rFont val="楷体"/>
        <charset val="134"/>
      </rPr>
      <t>刘入畅</t>
    </r>
  </si>
  <si>
    <t>201803003121</t>
  </si>
  <si>
    <r>
      <rPr>
        <sz val="26"/>
        <color theme="1"/>
        <rFont val="楷体"/>
        <charset val="134"/>
      </rPr>
      <t>校园餐厅防疫志愿活动</t>
    </r>
    <r>
      <rPr>
        <sz val="26"/>
        <color theme="1"/>
        <rFont val="Times New Roman"/>
        <charset val="134"/>
      </rPr>
      <t xml:space="preserve">  </t>
    </r>
    <r>
      <rPr>
        <sz val="26"/>
        <color theme="1"/>
        <rFont val="楷体"/>
        <charset val="134"/>
      </rPr>
      <t>山西大学迎新活动</t>
    </r>
  </si>
  <si>
    <r>
      <rPr>
        <sz val="26"/>
        <color theme="1"/>
        <rFont val="楷体"/>
        <charset val="134"/>
      </rPr>
      <t>杨挥师</t>
    </r>
  </si>
  <si>
    <t>20200230103029</t>
  </si>
  <si>
    <r>
      <rPr>
        <sz val="26"/>
        <color theme="1"/>
        <rFont val="楷体"/>
        <charset val="134"/>
      </rPr>
      <t>餐厅防疫</t>
    </r>
    <r>
      <rPr>
        <sz val="26"/>
        <color theme="1"/>
        <rFont val="Times New Roman"/>
        <charset val="134"/>
      </rPr>
      <t xml:space="preserve"> </t>
    </r>
    <r>
      <rPr>
        <sz val="26"/>
        <color theme="1"/>
        <rFont val="楷体"/>
        <charset val="134"/>
      </rPr>
      <t>刷树活动</t>
    </r>
    <r>
      <rPr>
        <sz val="26"/>
        <color theme="1"/>
        <rFont val="Times New Roman"/>
        <charset val="134"/>
      </rPr>
      <t xml:space="preserve"> </t>
    </r>
    <r>
      <rPr>
        <sz val="26"/>
        <color theme="1"/>
        <rFont val="楷体"/>
        <charset val="134"/>
      </rPr>
      <t>光盘行动</t>
    </r>
    <r>
      <rPr>
        <sz val="26"/>
        <color theme="1"/>
        <rFont val="Times New Roman"/>
        <charset val="134"/>
      </rPr>
      <t xml:space="preserve"> </t>
    </r>
    <r>
      <rPr>
        <sz val="26"/>
        <color theme="1"/>
        <rFont val="楷体"/>
        <charset val="134"/>
      </rPr>
      <t>献血活动</t>
    </r>
  </si>
  <si>
    <r>
      <rPr>
        <sz val="26"/>
        <color theme="1"/>
        <rFont val="楷体"/>
        <charset val="134"/>
      </rPr>
      <t>贾浩楠</t>
    </r>
  </si>
  <si>
    <t>201803003110</t>
  </si>
  <si>
    <r>
      <rPr>
        <sz val="26"/>
        <color theme="1"/>
        <rFont val="楷体"/>
        <charset val="134"/>
      </rPr>
      <t>餐厅志愿，中考志愿，第七次普查人口志愿</t>
    </r>
  </si>
  <si>
    <r>
      <rPr>
        <sz val="26"/>
        <color theme="1"/>
        <rFont val="楷体"/>
        <charset val="134"/>
      </rPr>
      <t>陈</t>
    </r>
    <r>
      <rPr>
        <sz val="26"/>
        <color theme="1"/>
        <rFont val="Times New Roman"/>
        <charset val="134"/>
      </rPr>
      <t xml:space="preserve">  </t>
    </r>
    <r>
      <rPr>
        <sz val="26"/>
        <color theme="1"/>
        <rFont val="楷体"/>
        <charset val="134"/>
      </rPr>
      <t>飚</t>
    </r>
  </si>
  <si>
    <t>201902301102</t>
  </si>
  <si>
    <r>
      <rPr>
        <sz val="26"/>
        <color theme="1"/>
        <rFont val="楷体"/>
        <charset val="134"/>
      </rPr>
      <t>迎新志愿活动，刷树志愿活动，光盘行动志愿活动</t>
    </r>
  </si>
  <si>
    <r>
      <rPr>
        <sz val="26"/>
        <color theme="1"/>
        <rFont val="楷体"/>
        <charset val="134"/>
      </rPr>
      <t>陈奕同</t>
    </r>
  </si>
  <si>
    <r>
      <rPr>
        <sz val="26"/>
        <color theme="1"/>
        <rFont val="楷体"/>
        <charset val="134"/>
      </rPr>
      <t>山西大学大东关校区校园防疫志愿活动志愿服务</t>
    </r>
  </si>
  <si>
    <r>
      <rPr>
        <sz val="26"/>
        <color theme="1"/>
        <rFont val="楷体"/>
        <charset val="134"/>
      </rPr>
      <t>王</t>
    </r>
    <r>
      <rPr>
        <sz val="26"/>
        <color theme="1"/>
        <rFont val="Times New Roman"/>
        <charset val="134"/>
      </rPr>
      <t xml:space="preserve">  </t>
    </r>
    <r>
      <rPr>
        <sz val="26"/>
        <color theme="1"/>
        <rFont val="楷体"/>
        <charset val="134"/>
      </rPr>
      <t>超</t>
    </r>
  </si>
  <si>
    <r>
      <rPr>
        <sz val="26"/>
        <color theme="1"/>
        <rFont val="楷体"/>
        <charset val="134"/>
      </rPr>
      <t>山西省吕梁市柳林县杜家垣村疫情防控志愿活动</t>
    </r>
  </si>
  <si>
    <r>
      <rPr>
        <sz val="26"/>
        <color theme="1"/>
        <rFont val="楷体"/>
        <charset val="134"/>
      </rPr>
      <t>李</t>
    </r>
    <r>
      <rPr>
        <sz val="26"/>
        <color theme="1"/>
        <rFont val="Times New Roman"/>
        <charset val="134"/>
      </rPr>
      <t xml:space="preserve">  </t>
    </r>
    <r>
      <rPr>
        <sz val="26"/>
        <color theme="1"/>
        <rFont val="楷体"/>
        <charset val="134"/>
      </rPr>
      <t>旋</t>
    </r>
  </si>
  <si>
    <r>
      <rPr>
        <sz val="26"/>
        <color theme="1"/>
        <rFont val="楷体"/>
        <charset val="134"/>
      </rPr>
      <t>校园餐厅防疫志愿活动</t>
    </r>
    <r>
      <rPr>
        <sz val="26"/>
        <color theme="1"/>
        <rFont val="Times New Roman"/>
        <charset val="134"/>
      </rPr>
      <t xml:space="preserve"> </t>
    </r>
    <r>
      <rPr>
        <sz val="26"/>
        <color theme="1"/>
        <rFont val="楷体"/>
        <charset val="134"/>
      </rPr>
      <t>第七次人口普查志愿活动</t>
    </r>
  </si>
  <si>
    <r>
      <rPr>
        <sz val="26"/>
        <color theme="1"/>
        <rFont val="楷体"/>
        <charset val="134"/>
      </rPr>
      <t>郭力源</t>
    </r>
  </si>
  <si>
    <r>
      <t>“</t>
    </r>
    <r>
      <rPr>
        <sz val="26"/>
        <color theme="1"/>
        <rFont val="楷体"/>
        <charset val="134"/>
      </rPr>
      <t>美化校园，你我同行</t>
    </r>
    <r>
      <rPr>
        <sz val="26"/>
        <color theme="1"/>
        <rFont val="Times New Roman"/>
        <charset val="134"/>
      </rPr>
      <t>”</t>
    </r>
    <r>
      <rPr>
        <sz val="26"/>
        <color theme="1"/>
        <rFont val="楷体"/>
        <charset val="134"/>
      </rPr>
      <t>志愿活动大东关校区</t>
    </r>
  </si>
  <si>
    <r>
      <rPr>
        <sz val="26"/>
        <color theme="1"/>
        <rFont val="楷体"/>
        <charset val="134"/>
      </rPr>
      <t>苏程浩</t>
    </r>
  </si>
  <si>
    <r>
      <rPr>
        <sz val="26"/>
        <color theme="1"/>
        <rFont val="楷体"/>
        <charset val="134"/>
      </rPr>
      <t>山西省运城市芮城县</t>
    </r>
    <r>
      <rPr>
        <sz val="26"/>
        <color theme="1"/>
        <rFont val="Times New Roman"/>
        <charset val="134"/>
      </rPr>
      <t>2021</t>
    </r>
    <r>
      <rPr>
        <sz val="26"/>
        <color theme="1"/>
        <rFont val="楷体"/>
        <charset val="134"/>
      </rPr>
      <t>年疫情防控活动</t>
    </r>
  </si>
  <si>
    <r>
      <rPr>
        <sz val="26"/>
        <color theme="1"/>
        <rFont val="楷体"/>
        <charset val="134"/>
      </rPr>
      <t>米嘉良</t>
    </r>
  </si>
  <si>
    <r>
      <rPr>
        <sz val="26"/>
        <color theme="1"/>
        <rFont val="楷体"/>
        <charset val="134"/>
      </rPr>
      <t>太原图书馆志愿活动，校园餐厅防疫，人口普查</t>
    </r>
  </si>
  <si>
    <r>
      <rPr>
        <sz val="26"/>
        <color theme="1"/>
        <rFont val="楷体"/>
        <charset val="134"/>
      </rPr>
      <t>何云长</t>
    </r>
  </si>
  <si>
    <r>
      <rPr>
        <sz val="26"/>
        <color theme="1"/>
        <rFont val="楷体"/>
        <charset val="134"/>
      </rPr>
      <t>校园餐厅防疫志愿活动，第七次人口普查志愿活动</t>
    </r>
  </si>
  <si>
    <r>
      <rPr>
        <sz val="26"/>
        <color theme="1"/>
        <rFont val="楷体"/>
        <charset val="134"/>
      </rPr>
      <t>武艺敏</t>
    </r>
  </si>
  <si>
    <r>
      <rPr>
        <sz val="26"/>
        <color theme="1"/>
        <rFont val="楷体"/>
        <charset val="134"/>
      </rPr>
      <t>校园餐厅防疫志愿活动</t>
    </r>
    <r>
      <rPr>
        <sz val="26"/>
        <color theme="1"/>
        <rFont val="Times New Roman"/>
        <charset val="134"/>
      </rPr>
      <t>+</t>
    </r>
    <r>
      <rPr>
        <sz val="26"/>
        <color theme="1"/>
        <rFont val="楷体"/>
        <charset val="134"/>
      </rPr>
      <t>第七次人口普查志愿活动</t>
    </r>
  </si>
  <si>
    <r>
      <rPr>
        <sz val="26"/>
        <color theme="1"/>
        <rFont val="楷体"/>
        <charset val="134"/>
      </rPr>
      <t>李</t>
    </r>
    <r>
      <rPr>
        <sz val="26"/>
        <color theme="1"/>
        <rFont val="Times New Roman"/>
        <charset val="134"/>
      </rPr>
      <t xml:space="preserve">  </t>
    </r>
    <r>
      <rPr>
        <sz val="26"/>
        <color theme="1"/>
        <rFont val="楷体"/>
        <charset val="134"/>
      </rPr>
      <t>畅</t>
    </r>
  </si>
  <si>
    <t>201803003116</t>
  </si>
  <si>
    <r>
      <rPr>
        <sz val="26"/>
        <color theme="1"/>
        <rFont val="楷体"/>
        <charset val="134"/>
      </rPr>
      <t>二青会开幕式服装组志愿活动，餐厅防疫志愿活动</t>
    </r>
  </si>
  <si>
    <r>
      <rPr>
        <sz val="26"/>
        <color theme="1"/>
        <rFont val="楷体"/>
        <charset val="134"/>
      </rPr>
      <t>张越鑫</t>
    </r>
  </si>
  <si>
    <t>20200240304040</t>
  </si>
  <si>
    <r>
      <rPr>
        <sz val="26"/>
        <color theme="1"/>
        <rFont val="楷体"/>
        <charset val="134"/>
      </rPr>
      <t>疫情防控协助公安摸排通知返乡人员核酸检测</t>
    </r>
  </si>
  <si>
    <r>
      <rPr>
        <sz val="26"/>
        <color theme="1"/>
        <rFont val="楷体"/>
        <charset val="134"/>
      </rPr>
      <t>贺俞復</t>
    </r>
  </si>
  <si>
    <r>
      <rPr>
        <sz val="26"/>
        <color theme="1"/>
        <rFont val="楷体"/>
        <charset val="134"/>
      </rPr>
      <t>第七次人口普查，校园防疫，光盘行动志愿服务</t>
    </r>
  </si>
  <si>
    <r>
      <rPr>
        <sz val="26"/>
        <color theme="1"/>
        <rFont val="楷体"/>
        <charset val="134"/>
      </rPr>
      <t>张大任</t>
    </r>
  </si>
  <si>
    <r>
      <rPr>
        <sz val="26"/>
        <color theme="1"/>
        <rFont val="楷体"/>
        <charset val="134"/>
      </rPr>
      <t>社区第七次人口普查，防艾校内宣传（大东关）</t>
    </r>
  </si>
  <si>
    <r>
      <rPr>
        <sz val="26"/>
        <color theme="1"/>
        <rFont val="楷体"/>
        <charset val="134"/>
      </rPr>
      <t>王思妤</t>
    </r>
  </si>
  <si>
    <r>
      <rPr>
        <sz val="26"/>
        <color theme="1"/>
        <rFont val="楷体"/>
        <charset val="134"/>
      </rPr>
      <t>第七次人口普查志愿活动</t>
    </r>
    <r>
      <rPr>
        <sz val="26"/>
        <color theme="1"/>
        <rFont val="Times New Roman"/>
        <charset val="134"/>
      </rPr>
      <t xml:space="preserve">  </t>
    </r>
    <r>
      <rPr>
        <sz val="26"/>
        <color theme="1"/>
        <rFont val="楷体"/>
        <charset val="134"/>
      </rPr>
      <t>校园餐厅防疫志愿活动</t>
    </r>
  </si>
  <si>
    <r>
      <rPr>
        <sz val="26"/>
        <color theme="1"/>
        <rFont val="楷体"/>
        <charset val="134"/>
      </rPr>
      <t>卢</t>
    </r>
    <r>
      <rPr>
        <sz val="26"/>
        <color theme="1"/>
        <rFont val="Times New Roman"/>
        <charset val="134"/>
      </rPr>
      <t xml:space="preserve">  </t>
    </r>
    <r>
      <rPr>
        <sz val="26"/>
        <color theme="1"/>
        <rFont val="楷体"/>
        <charset val="134"/>
      </rPr>
      <t>磊</t>
    </r>
  </si>
  <si>
    <t>20200260101011</t>
  </si>
  <si>
    <r>
      <rPr>
        <sz val="26"/>
        <color theme="1"/>
        <rFont val="楷体"/>
        <charset val="134"/>
      </rPr>
      <t>对乡镇孤寡老人进行帮助，对乡镇办公地点清洁</t>
    </r>
  </si>
  <si>
    <r>
      <rPr>
        <sz val="26"/>
        <color theme="1"/>
        <rFont val="楷体"/>
        <charset val="134"/>
      </rPr>
      <t>田峰屹</t>
    </r>
  </si>
  <si>
    <t>201902601425</t>
  </si>
  <si>
    <r>
      <rPr>
        <sz val="26"/>
        <color theme="1"/>
        <rFont val="楷体"/>
        <charset val="134"/>
      </rPr>
      <t>大东关校区餐厅防疫志愿活动</t>
    </r>
    <r>
      <rPr>
        <sz val="26"/>
        <color theme="1"/>
        <rFont val="Times New Roman"/>
        <charset val="134"/>
      </rPr>
      <t xml:space="preserve"> </t>
    </r>
    <r>
      <rPr>
        <sz val="26"/>
        <color theme="1"/>
        <rFont val="楷体"/>
        <charset val="134"/>
      </rPr>
      <t>朔城区防疫志愿活动</t>
    </r>
  </si>
  <si>
    <r>
      <rPr>
        <sz val="26"/>
        <color theme="1"/>
        <rFont val="楷体"/>
        <charset val="134"/>
      </rPr>
      <t>梁泽镕</t>
    </r>
  </si>
  <si>
    <r>
      <rPr>
        <sz val="26"/>
        <color theme="1"/>
        <rFont val="楷体"/>
        <charset val="134"/>
      </rPr>
      <t>山西大学大东关校区校园防疫志愿活动志愿服务活动</t>
    </r>
  </si>
  <si>
    <r>
      <rPr>
        <sz val="26"/>
        <color theme="1"/>
        <rFont val="楷体"/>
        <charset val="134"/>
      </rPr>
      <t>高</t>
    </r>
    <r>
      <rPr>
        <sz val="26"/>
        <color theme="1"/>
        <rFont val="Times New Roman"/>
        <charset val="134"/>
      </rPr>
      <t xml:space="preserve">  </t>
    </r>
    <r>
      <rPr>
        <sz val="26"/>
        <color theme="1"/>
        <rFont val="楷体"/>
        <charset val="134"/>
      </rPr>
      <t>虹</t>
    </r>
  </si>
  <si>
    <r>
      <rPr>
        <sz val="26"/>
        <color theme="1"/>
        <rFont val="楷体"/>
        <charset val="134"/>
      </rPr>
      <t>山西大学大东关校区校区防疫志愿活动志愿服务活动</t>
    </r>
  </si>
  <si>
    <r>
      <rPr>
        <sz val="26"/>
        <color theme="1"/>
        <rFont val="楷体"/>
        <charset val="134"/>
      </rPr>
      <t>闫欣钰</t>
    </r>
  </si>
  <si>
    <r>
      <rPr>
        <sz val="26"/>
        <color theme="1"/>
        <rFont val="楷体"/>
        <charset val="134"/>
      </rPr>
      <t>张</t>
    </r>
    <r>
      <rPr>
        <sz val="26"/>
        <color theme="1"/>
        <rFont val="Times New Roman"/>
        <charset val="134"/>
      </rPr>
      <t xml:space="preserve">  </t>
    </r>
    <r>
      <rPr>
        <sz val="26"/>
        <color theme="1"/>
        <rFont val="楷体"/>
        <charset val="134"/>
      </rPr>
      <t>鑫</t>
    </r>
  </si>
  <si>
    <r>
      <rPr>
        <sz val="26"/>
        <color theme="1"/>
        <rFont val="楷体"/>
        <charset val="134"/>
      </rPr>
      <t>裴思远</t>
    </r>
  </si>
  <si>
    <r>
      <rPr>
        <sz val="26"/>
        <color theme="1"/>
        <rFont val="楷体"/>
        <charset val="134"/>
      </rPr>
      <t>袁嘉欣</t>
    </r>
  </si>
  <si>
    <r>
      <rPr>
        <sz val="26"/>
        <color theme="1"/>
        <rFont val="楷体"/>
        <charset val="134"/>
      </rPr>
      <t>王雪茹</t>
    </r>
  </si>
  <si>
    <r>
      <rPr>
        <sz val="26"/>
        <color theme="1"/>
        <rFont val="楷体"/>
        <charset val="134"/>
      </rPr>
      <t>第七次人口普查，防艾志愿活动，孝义市防疫志愿活动</t>
    </r>
  </si>
  <si>
    <r>
      <rPr>
        <sz val="26"/>
        <color theme="1"/>
        <rFont val="楷体"/>
        <charset val="134"/>
      </rPr>
      <t>范宇馨</t>
    </r>
  </si>
  <si>
    <t>20200300304007</t>
  </si>
  <si>
    <r>
      <rPr>
        <sz val="26"/>
        <rFont val="楷体"/>
        <charset val="134"/>
      </rPr>
      <t>光盘行动</t>
    </r>
    <r>
      <rPr>
        <sz val="26"/>
        <rFont val="Times New Roman"/>
        <charset val="134"/>
      </rPr>
      <t xml:space="preserve"> </t>
    </r>
    <r>
      <rPr>
        <sz val="26"/>
        <rFont val="楷体"/>
        <charset val="134"/>
      </rPr>
      <t>，美化校园刷树，地矿社区防疫志愿活动</t>
    </r>
  </si>
  <si>
    <r>
      <rPr>
        <sz val="26"/>
        <color theme="1"/>
        <rFont val="楷体"/>
        <charset val="134"/>
      </rPr>
      <t>王仕林</t>
    </r>
  </si>
  <si>
    <t>20200260102025</t>
  </si>
  <si>
    <r>
      <rPr>
        <sz val="26"/>
        <color theme="1"/>
        <rFont val="楷体"/>
        <charset val="134"/>
      </rPr>
      <t>山西大学光盘行动</t>
    </r>
    <r>
      <rPr>
        <sz val="26"/>
        <color theme="1"/>
        <rFont val="Times New Roman"/>
        <charset val="134"/>
      </rPr>
      <t xml:space="preserve"> </t>
    </r>
    <r>
      <rPr>
        <sz val="26"/>
        <color theme="1"/>
        <rFont val="楷体"/>
        <charset val="134"/>
      </rPr>
      <t>餐厅防疫活动</t>
    </r>
    <r>
      <rPr>
        <sz val="26"/>
        <color theme="1"/>
        <rFont val="Times New Roman"/>
        <charset val="134"/>
      </rPr>
      <t xml:space="preserve"> </t>
    </r>
    <r>
      <rPr>
        <sz val="26"/>
        <color theme="1"/>
        <rFont val="楷体"/>
        <charset val="134"/>
      </rPr>
      <t>美化校园活动</t>
    </r>
  </si>
  <si>
    <r>
      <rPr>
        <sz val="26"/>
        <color theme="1"/>
        <rFont val="楷体"/>
        <charset val="134"/>
      </rPr>
      <t>吴嘉晨</t>
    </r>
  </si>
  <si>
    <t>20200230107029</t>
  </si>
  <si>
    <r>
      <rPr>
        <sz val="26"/>
        <color theme="1"/>
        <rFont val="楷体"/>
        <charset val="134"/>
      </rPr>
      <t>榆社县青年志愿活动，山西大学青年突击队防疫活动</t>
    </r>
  </si>
  <si>
    <r>
      <rPr>
        <sz val="26"/>
        <color theme="1"/>
        <rFont val="楷体"/>
        <charset val="134"/>
      </rPr>
      <t>李</t>
    </r>
    <r>
      <rPr>
        <sz val="26"/>
        <color theme="1"/>
        <rFont val="Times New Roman"/>
        <charset val="134"/>
      </rPr>
      <t xml:space="preserve">  </t>
    </r>
    <r>
      <rPr>
        <sz val="26"/>
        <color theme="1"/>
        <rFont val="楷体"/>
        <charset val="134"/>
      </rPr>
      <t>宁</t>
    </r>
  </si>
  <si>
    <r>
      <rPr>
        <sz val="26"/>
        <color theme="1"/>
        <rFont val="楷体"/>
        <charset val="134"/>
      </rPr>
      <t>第七次人口普查志愿活动，疫情防控，防艾志愿活动</t>
    </r>
  </si>
  <si>
    <r>
      <rPr>
        <sz val="26"/>
        <color theme="1"/>
        <rFont val="楷体"/>
        <charset val="134"/>
      </rPr>
      <t>李佳容</t>
    </r>
  </si>
  <si>
    <r>
      <rPr>
        <sz val="26"/>
        <color theme="1"/>
        <rFont val="楷体"/>
        <charset val="134"/>
      </rPr>
      <t>人口普查，美化校园，刷树活动，县区防疫志愿活动</t>
    </r>
  </si>
  <si>
    <r>
      <rPr>
        <sz val="26"/>
        <color theme="1"/>
        <rFont val="楷体"/>
        <charset val="134"/>
      </rPr>
      <t>韩子龙</t>
    </r>
  </si>
  <si>
    <r>
      <rPr>
        <sz val="26"/>
        <color theme="1"/>
        <rFont val="楷体"/>
        <charset val="134"/>
      </rPr>
      <t>疫情防控，暖冬行动，志愿活动培训，校园防疫志愿活动</t>
    </r>
  </si>
  <si>
    <r>
      <rPr>
        <sz val="26"/>
        <color theme="1"/>
        <rFont val="楷体"/>
        <charset val="134"/>
      </rPr>
      <t>赵于钦</t>
    </r>
  </si>
  <si>
    <r>
      <rPr>
        <sz val="26"/>
        <color theme="1"/>
        <rFont val="楷体"/>
        <charset val="134"/>
      </rPr>
      <t>校园餐厅防疫志愿活动，第七次人口普查，防疫志愿活动</t>
    </r>
  </si>
  <si>
    <r>
      <rPr>
        <sz val="26"/>
        <color theme="1"/>
        <rFont val="楷体"/>
        <charset val="134"/>
      </rPr>
      <t>张熙悦</t>
    </r>
  </si>
  <si>
    <r>
      <rPr>
        <sz val="26"/>
        <color theme="1"/>
        <rFont val="楷体"/>
        <charset val="134"/>
      </rPr>
      <t>校园餐厅防疫志愿活动，美化校园刷树活动，光盘行动</t>
    </r>
  </si>
  <si>
    <r>
      <rPr>
        <sz val="26"/>
        <color theme="1"/>
        <rFont val="楷体"/>
        <charset val="134"/>
      </rPr>
      <t>王晓乐</t>
    </r>
  </si>
  <si>
    <r>
      <rPr>
        <sz val="26"/>
        <color theme="1"/>
        <rFont val="楷体"/>
        <charset val="134"/>
      </rPr>
      <t>校园餐厅防疫志愿活动，防艾志愿活动，善行一百志愿活动</t>
    </r>
  </si>
  <si>
    <r>
      <rPr>
        <sz val="26"/>
        <color theme="1"/>
        <rFont val="楷体"/>
        <charset val="134"/>
      </rPr>
      <t>史晓倩</t>
    </r>
  </si>
  <si>
    <r>
      <rPr>
        <sz val="26"/>
        <color theme="1"/>
        <rFont val="楷体"/>
        <charset val="134"/>
      </rPr>
      <t>王鑫源</t>
    </r>
  </si>
  <si>
    <r>
      <rPr>
        <sz val="26"/>
        <color theme="1"/>
        <rFont val="楷体"/>
        <charset val="134"/>
      </rPr>
      <t>校园餐厅防疫志愿活动，防艾志愿活动，第七次人口普查</t>
    </r>
  </si>
  <si>
    <r>
      <rPr>
        <sz val="26"/>
        <color theme="1"/>
        <rFont val="楷体"/>
        <charset val="134"/>
      </rPr>
      <t>常佳义</t>
    </r>
  </si>
  <si>
    <t>201902601202</t>
  </si>
  <si>
    <r>
      <rPr>
        <sz val="26"/>
        <color theme="1"/>
        <rFont val="楷体"/>
        <charset val="134"/>
      </rPr>
      <t>疫情防控志愿活动、社区禁毒志愿活动、勤俭节约志愿活动</t>
    </r>
  </si>
  <si>
    <r>
      <rPr>
        <sz val="26"/>
        <color theme="1"/>
        <rFont val="楷体"/>
        <charset val="134"/>
      </rPr>
      <t>孟心悦</t>
    </r>
  </si>
  <si>
    <r>
      <rPr>
        <sz val="26"/>
        <color theme="1"/>
        <rFont val="楷体"/>
        <charset val="134"/>
      </rPr>
      <t>防艾志愿活动，第七次人口普查志愿活动，疫情防控志愿活动</t>
    </r>
  </si>
  <si>
    <r>
      <rPr>
        <sz val="26"/>
        <color theme="1"/>
        <rFont val="楷体"/>
        <charset val="134"/>
      </rPr>
      <t>曹璟琦</t>
    </r>
  </si>
  <si>
    <r>
      <rPr>
        <sz val="26"/>
        <color theme="1"/>
        <rFont val="楷体"/>
        <charset val="134"/>
      </rPr>
      <t>第七次人口普查志愿活动，防艾志愿活动，校园防疫志愿活动</t>
    </r>
  </si>
  <si>
    <r>
      <rPr>
        <sz val="26"/>
        <color theme="1"/>
        <rFont val="楷体"/>
        <charset val="134"/>
      </rPr>
      <t>杨</t>
    </r>
    <r>
      <rPr>
        <sz val="26"/>
        <color theme="1"/>
        <rFont val="Times New Roman"/>
        <charset val="134"/>
      </rPr>
      <t xml:space="preserve">  </t>
    </r>
    <r>
      <rPr>
        <sz val="26"/>
        <color theme="1"/>
        <rFont val="楷体"/>
        <charset val="134"/>
      </rPr>
      <t>哲</t>
    </r>
  </si>
  <si>
    <t>201802415232</t>
  </si>
  <si>
    <r>
      <rPr>
        <sz val="26"/>
        <color theme="1"/>
        <rFont val="楷体"/>
        <charset val="134"/>
      </rPr>
      <t>二青会志愿活动，山西大学大东关校区餐厅防疫志愿活动</t>
    </r>
  </si>
  <si>
    <r>
      <rPr>
        <sz val="26"/>
        <color theme="1"/>
        <rFont val="楷体"/>
        <charset val="134"/>
      </rPr>
      <t>刘雨璇</t>
    </r>
  </si>
  <si>
    <r>
      <rPr>
        <sz val="26"/>
        <color theme="1"/>
        <rFont val="楷体"/>
        <charset val="134"/>
      </rPr>
      <t>光盘行动，志愿服务活动，美化校园刷树活动，校园防疫</t>
    </r>
  </si>
  <si>
    <r>
      <rPr>
        <sz val="26"/>
        <color theme="1"/>
        <rFont val="楷体"/>
        <charset val="134"/>
      </rPr>
      <t>王</t>
    </r>
    <r>
      <rPr>
        <sz val="26"/>
        <color theme="1"/>
        <rFont val="Times New Roman"/>
        <charset val="134"/>
      </rPr>
      <t xml:space="preserve">  </t>
    </r>
    <r>
      <rPr>
        <sz val="26"/>
        <color theme="1"/>
        <rFont val="楷体"/>
        <charset val="134"/>
      </rPr>
      <t>坤</t>
    </r>
  </si>
  <si>
    <r>
      <rPr>
        <sz val="26"/>
        <color theme="1"/>
        <rFont val="楷体"/>
        <charset val="134"/>
      </rPr>
      <t>山西大学大东关校区餐厅防疫志愿活动，美化校园刷树活动</t>
    </r>
  </si>
  <si>
    <r>
      <rPr>
        <sz val="26"/>
        <color theme="1"/>
        <rFont val="楷体"/>
        <charset val="134"/>
      </rPr>
      <t>董少寺</t>
    </r>
  </si>
  <si>
    <t>20200230103003</t>
  </si>
  <si>
    <r>
      <t xml:space="preserve"> </t>
    </r>
    <r>
      <rPr>
        <sz val="26"/>
        <color theme="1"/>
        <rFont val="楷体"/>
        <charset val="134"/>
      </rPr>
      <t>人口普查社区志愿活动，寒假期间社区疫情防控志愿活动</t>
    </r>
  </si>
  <si>
    <r>
      <rPr>
        <sz val="26"/>
        <color theme="1"/>
        <rFont val="楷体"/>
        <charset val="134"/>
      </rPr>
      <t>赵嘉琪</t>
    </r>
  </si>
  <si>
    <r>
      <rPr>
        <sz val="26"/>
        <color theme="1"/>
        <rFont val="楷体"/>
        <charset val="134"/>
      </rPr>
      <t>城市疫情防控检查</t>
    </r>
    <r>
      <rPr>
        <sz val="26"/>
        <color theme="1"/>
        <rFont val="Times New Roman"/>
        <charset val="134"/>
      </rPr>
      <t>/</t>
    </r>
    <r>
      <rPr>
        <sz val="26"/>
        <color theme="1"/>
        <rFont val="楷体"/>
        <charset val="134"/>
      </rPr>
      <t>协查活动，联防联控新型冠状病毒肺炎</t>
    </r>
  </si>
  <si>
    <r>
      <rPr>
        <sz val="26"/>
        <color theme="1"/>
        <rFont val="楷体"/>
        <charset val="134"/>
      </rPr>
      <t>邵佳好</t>
    </r>
  </si>
  <si>
    <r>
      <rPr>
        <sz val="26"/>
        <color theme="1"/>
        <rFont val="楷体"/>
        <charset val="134"/>
      </rPr>
      <t>人口普查社区志愿活动</t>
    </r>
    <r>
      <rPr>
        <sz val="26"/>
        <color theme="1"/>
        <rFont val="Times New Roman"/>
        <charset val="134"/>
      </rPr>
      <t xml:space="preserve"> </t>
    </r>
    <r>
      <rPr>
        <sz val="26"/>
        <color theme="1"/>
        <rFont val="楷体"/>
        <charset val="134"/>
      </rPr>
      <t>第七次人口普查走进社区志愿活动</t>
    </r>
  </si>
  <si>
    <r>
      <rPr>
        <sz val="26"/>
        <color theme="1"/>
        <rFont val="楷体"/>
        <charset val="134"/>
      </rPr>
      <t>王紫蓉</t>
    </r>
  </si>
  <si>
    <r>
      <rPr>
        <sz val="26"/>
        <color theme="1"/>
        <rFont val="楷体"/>
        <charset val="134"/>
      </rPr>
      <t>山西大学大东关校区防疫志愿活动活动，龙城义工整理图书馆</t>
    </r>
  </si>
  <si>
    <r>
      <rPr>
        <sz val="26"/>
        <color theme="1"/>
        <rFont val="楷体"/>
        <charset val="134"/>
      </rPr>
      <t>陈飞帆</t>
    </r>
  </si>
  <si>
    <r>
      <rPr>
        <sz val="26"/>
        <color theme="1"/>
        <rFont val="楷体"/>
        <charset val="134"/>
      </rPr>
      <t>李晨雨</t>
    </r>
  </si>
  <si>
    <r>
      <rPr>
        <sz val="26"/>
        <color theme="1"/>
        <rFont val="楷体"/>
        <charset val="134"/>
      </rPr>
      <t>二青会青运村志愿活动</t>
    </r>
    <r>
      <rPr>
        <sz val="26"/>
        <color theme="1"/>
        <rFont val="Times New Roman"/>
        <charset val="134"/>
      </rPr>
      <t xml:space="preserve"> </t>
    </r>
    <r>
      <rPr>
        <sz val="26"/>
        <color theme="1"/>
        <rFont val="楷体"/>
        <charset val="134"/>
      </rPr>
      <t>疫情防控志愿活动</t>
    </r>
    <r>
      <rPr>
        <sz val="26"/>
        <color theme="1"/>
        <rFont val="Times New Roman"/>
        <charset val="134"/>
      </rPr>
      <t xml:space="preserve"> </t>
    </r>
    <r>
      <rPr>
        <sz val="26"/>
        <color theme="1"/>
        <rFont val="楷体"/>
        <charset val="134"/>
      </rPr>
      <t>防诈骗宣传志愿活动</t>
    </r>
  </si>
  <si>
    <r>
      <rPr>
        <sz val="26"/>
        <color theme="1"/>
        <rFont val="楷体"/>
        <charset val="134"/>
      </rPr>
      <t>申卓坤</t>
    </r>
  </si>
  <si>
    <r>
      <rPr>
        <sz val="26"/>
        <color theme="1"/>
        <rFont val="楷体"/>
        <charset val="134"/>
      </rPr>
      <t>二青会开幕式导演组排练志愿服务、</t>
    </r>
    <r>
      <rPr>
        <sz val="26"/>
        <color theme="1"/>
        <rFont val="Times New Roman"/>
        <charset val="134"/>
      </rPr>
      <t>“</t>
    </r>
    <r>
      <rPr>
        <sz val="26"/>
        <color theme="1"/>
        <rFont val="楷体"/>
        <charset val="134"/>
      </rPr>
      <t>二青会</t>
    </r>
    <r>
      <rPr>
        <sz val="26"/>
        <color theme="1"/>
        <rFont val="Times New Roman"/>
        <charset val="134"/>
      </rPr>
      <t>”</t>
    </r>
    <r>
      <rPr>
        <sz val="26"/>
        <color theme="1"/>
        <rFont val="楷体"/>
        <charset val="134"/>
      </rPr>
      <t>志愿活动培训</t>
    </r>
  </si>
  <si>
    <r>
      <rPr>
        <sz val="26"/>
        <color theme="1"/>
        <rFont val="楷体"/>
        <charset val="134"/>
      </rPr>
      <t>郎晓敏</t>
    </r>
  </si>
  <si>
    <t>20200240301009</t>
  </si>
  <si>
    <r>
      <rPr>
        <sz val="26"/>
        <color theme="1"/>
        <rFont val="楷体"/>
        <charset val="134"/>
      </rPr>
      <t>餐厅防疫志愿活动，美化校园刷树活动，光盘行动志愿活动</t>
    </r>
  </si>
  <si>
    <r>
      <rPr>
        <sz val="26"/>
        <color theme="1"/>
        <rFont val="楷体"/>
        <charset val="134"/>
      </rPr>
      <t>牛嘉丽</t>
    </r>
  </si>
  <si>
    <t>201902301626</t>
  </si>
  <si>
    <r>
      <t>“</t>
    </r>
    <r>
      <rPr>
        <sz val="26"/>
        <color theme="1"/>
        <rFont val="楷体"/>
        <charset val="134"/>
      </rPr>
      <t>服务社会，展我青年力量</t>
    </r>
    <r>
      <rPr>
        <sz val="26"/>
        <color theme="1"/>
        <rFont val="Times New Roman"/>
        <charset val="134"/>
      </rPr>
      <t xml:space="preserve">”     </t>
    </r>
    <r>
      <rPr>
        <sz val="26"/>
        <color theme="1"/>
        <rFont val="楷体"/>
        <charset val="134"/>
      </rPr>
      <t>疫情防控志愿活动</t>
    </r>
  </si>
  <si>
    <r>
      <rPr>
        <sz val="26"/>
        <color theme="1"/>
        <rFont val="楷体"/>
        <charset val="134"/>
      </rPr>
      <t>张</t>
    </r>
    <r>
      <rPr>
        <sz val="26"/>
        <color theme="1"/>
        <rFont val="Times New Roman"/>
        <charset val="134"/>
      </rPr>
      <t xml:space="preserve">  </t>
    </r>
    <r>
      <rPr>
        <sz val="26"/>
        <color theme="1"/>
        <rFont val="楷体"/>
        <charset val="134"/>
      </rPr>
      <t>慧</t>
    </r>
  </si>
  <si>
    <t>201902401333</t>
  </si>
  <si>
    <r>
      <rPr>
        <sz val="26"/>
        <color theme="1"/>
        <rFont val="楷体"/>
        <charset val="134"/>
      </rPr>
      <t>餐厅志愿活动，光盘行动，美化校园刷树志愿活动，迎新志愿活动</t>
    </r>
  </si>
  <si>
    <r>
      <rPr>
        <sz val="26"/>
        <color theme="1"/>
        <rFont val="楷体"/>
        <charset val="134"/>
      </rPr>
      <t>梁</t>
    </r>
    <r>
      <rPr>
        <sz val="26"/>
        <color theme="1"/>
        <rFont val="Times New Roman"/>
        <charset val="134"/>
      </rPr>
      <t xml:space="preserve">  </t>
    </r>
    <r>
      <rPr>
        <sz val="26"/>
        <color theme="1"/>
        <rFont val="楷体"/>
        <charset val="134"/>
      </rPr>
      <t>霄</t>
    </r>
  </si>
  <si>
    <r>
      <rPr>
        <sz val="26"/>
        <color theme="1"/>
        <rFont val="楷体"/>
        <charset val="134"/>
      </rPr>
      <t>二青会，校园防疫志愿活动，</t>
    </r>
    <r>
      <rPr>
        <sz val="26"/>
        <color theme="1"/>
        <rFont val="Times New Roman"/>
        <charset val="134"/>
      </rPr>
      <t>"</t>
    </r>
    <r>
      <rPr>
        <sz val="26"/>
        <color theme="1"/>
        <rFont val="楷体"/>
        <charset val="134"/>
      </rPr>
      <t>美化校园，你我同行</t>
    </r>
    <r>
      <rPr>
        <sz val="26"/>
        <color theme="1"/>
        <rFont val="Times New Roman"/>
        <charset val="134"/>
      </rPr>
      <t>"</t>
    </r>
    <r>
      <rPr>
        <sz val="26"/>
        <color theme="1"/>
        <rFont val="楷体"/>
        <charset val="134"/>
      </rPr>
      <t>志愿活动</t>
    </r>
  </si>
  <si>
    <r>
      <rPr>
        <sz val="26"/>
        <color theme="1"/>
        <rFont val="楷体"/>
        <charset val="134"/>
      </rPr>
      <t>防艾宣传晚会，疫情防控协助公安摸排通知返乡人员核酸检测</t>
    </r>
  </si>
  <si>
    <r>
      <rPr>
        <sz val="26"/>
        <color theme="1"/>
        <rFont val="楷体"/>
        <charset val="134"/>
      </rPr>
      <t>聂文斐</t>
    </r>
  </si>
  <si>
    <r>
      <rPr>
        <sz val="26"/>
        <color theme="1"/>
        <rFont val="楷体"/>
        <charset val="134"/>
      </rPr>
      <t>山西大学大东关校区校园防疫志愿活动、光盘行动志愿服务活动</t>
    </r>
  </si>
  <si>
    <r>
      <rPr>
        <sz val="26"/>
        <color theme="1"/>
        <rFont val="楷体"/>
        <charset val="134"/>
      </rPr>
      <t>李如玉</t>
    </r>
  </si>
  <si>
    <r>
      <rPr>
        <sz val="26"/>
        <color theme="1"/>
        <rFont val="楷体"/>
        <charset val="134"/>
      </rPr>
      <t>山西大学大东关校区餐厅防疫志愿活动，第七次人口普查志愿活动</t>
    </r>
  </si>
  <si>
    <r>
      <rPr>
        <sz val="26"/>
        <color theme="1"/>
        <rFont val="楷体"/>
        <charset val="134"/>
      </rPr>
      <t>山西大学大东关校区美化校园志愿活动，第七次人口普查志愿活动</t>
    </r>
  </si>
  <si>
    <r>
      <rPr>
        <sz val="26"/>
        <color theme="1"/>
        <rFont val="楷体"/>
        <charset val="134"/>
      </rPr>
      <t>段</t>
    </r>
    <r>
      <rPr>
        <sz val="26"/>
        <color theme="1"/>
        <rFont val="Times New Roman"/>
        <charset val="134"/>
      </rPr>
      <t xml:space="preserve">  </t>
    </r>
    <r>
      <rPr>
        <sz val="26"/>
        <color theme="1"/>
        <rFont val="楷体"/>
        <charset val="134"/>
      </rPr>
      <t>钰</t>
    </r>
  </si>
  <si>
    <t>201802602103</t>
  </si>
  <si>
    <r>
      <rPr>
        <sz val="26"/>
        <color theme="1"/>
        <rFont val="楷体"/>
        <charset val="134"/>
      </rPr>
      <t>第七次人口普查，校园餐厅防疫志愿活动，山西省博物院志愿活动</t>
    </r>
  </si>
  <si>
    <r>
      <rPr>
        <sz val="26"/>
        <color theme="1"/>
        <rFont val="楷体"/>
        <charset val="134"/>
      </rPr>
      <t>刘祺璇</t>
    </r>
  </si>
  <si>
    <t>201802302213</t>
  </si>
  <si>
    <r>
      <rPr>
        <sz val="26"/>
        <color theme="1"/>
        <rFont val="楷体"/>
        <charset val="134"/>
      </rPr>
      <t>美化校园刷树</t>
    </r>
    <r>
      <rPr>
        <sz val="26"/>
        <color theme="1"/>
        <rFont val="Times New Roman"/>
        <charset val="134"/>
      </rPr>
      <t xml:space="preserve"> </t>
    </r>
    <r>
      <rPr>
        <sz val="26"/>
        <color theme="1"/>
        <rFont val="楷体"/>
        <charset val="134"/>
      </rPr>
      <t>人口普查</t>
    </r>
    <r>
      <rPr>
        <sz val="26"/>
        <color theme="1"/>
        <rFont val="Times New Roman"/>
        <charset val="134"/>
      </rPr>
      <t xml:space="preserve"> </t>
    </r>
    <r>
      <rPr>
        <sz val="26"/>
        <color theme="1"/>
        <rFont val="楷体"/>
        <charset val="134"/>
      </rPr>
      <t>二青会</t>
    </r>
    <r>
      <rPr>
        <sz val="26"/>
        <color theme="1"/>
        <rFont val="Times New Roman"/>
        <charset val="134"/>
      </rPr>
      <t xml:space="preserve"> </t>
    </r>
    <r>
      <rPr>
        <sz val="26"/>
        <color theme="1"/>
        <rFont val="楷体"/>
        <charset val="134"/>
      </rPr>
      <t>防艾志愿活动</t>
    </r>
    <r>
      <rPr>
        <sz val="26"/>
        <color theme="1"/>
        <rFont val="Times New Roman"/>
        <charset val="134"/>
      </rPr>
      <t xml:space="preserve"> </t>
    </r>
    <r>
      <rPr>
        <sz val="26"/>
        <color theme="1"/>
        <rFont val="楷体"/>
        <charset val="134"/>
      </rPr>
      <t>迎新志愿活动</t>
    </r>
  </si>
  <si>
    <r>
      <rPr>
        <sz val="26"/>
        <color theme="1"/>
        <rFont val="楷体"/>
        <charset val="134"/>
      </rPr>
      <t>李思羽</t>
    </r>
  </si>
  <si>
    <t>201902301813</t>
  </si>
  <si>
    <r>
      <rPr>
        <sz val="26"/>
        <color theme="1"/>
        <rFont val="楷体"/>
        <charset val="134"/>
      </rPr>
      <t>山西大学大东关校区餐厅防疫志愿活动，山西省博物院志愿活动</t>
    </r>
  </si>
  <si>
    <r>
      <rPr>
        <sz val="26"/>
        <color theme="1"/>
        <rFont val="楷体"/>
        <charset val="134"/>
      </rPr>
      <t>赫世亮</t>
    </r>
  </si>
  <si>
    <t>201802415209</t>
  </si>
  <si>
    <r>
      <rPr>
        <sz val="26"/>
        <color theme="1"/>
        <rFont val="楷体"/>
        <charset val="134"/>
      </rPr>
      <t>二青会志愿活动</t>
    </r>
    <r>
      <rPr>
        <sz val="26"/>
        <color theme="1"/>
        <rFont val="Times New Roman"/>
        <charset val="134"/>
      </rPr>
      <t xml:space="preserve">   </t>
    </r>
    <r>
      <rPr>
        <sz val="26"/>
        <color theme="1"/>
        <rFont val="楷体"/>
        <charset val="134"/>
      </rPr>
      <t>山西大学大东关校区餐厅防疫志愿活动活动</t>
    </r>
  </si>
  <si>
    <r>
      <rPr>
        <sz val="26"/>
        <color theme="1"/>
        <rFont val="楷体"/>
        <charset val="134"/>
      </rPr>
      <t>王</t>
    </r>
    <r>
      <rPr>
        <sz val="26"/>
        <color theme="1"/>
        <rFont val="Times New Roman"/>
        <charset val="134"/>
      </rPr>
      <t xml:space="preserve">  </t>
    </r>
    <r>
      <rPr>
        <sz val="26"/>
        <color theme="1"/>
        <rFont val="楷体"/>
        <charset val="134"/>
      </rPr>
      <t>姝</t>
    </r>
  </si>
  <si>
    <t>20200230107026</t>
  </si>
  <si>
    <r>
      <rPr>
        <sz val="26"/>
        <color theme="1"/>
        <rFont val="楷体"/>
        <charset val="134"/>
      </rPr>
      <t>餐厅防疫志愿活动，美化校园刷树活动志愿活动，义务献血志愿活动</t>
    </r>
  </si>
  <si>
    <r>
      <rPr>
        <sz val="26"/>
        <color theme="1"/>
        <rFont val="楷体"/>
        <charset val="134"/>
      </rPr>
      <t>申浩博</t>
    </r>
  </si>
  <si>
    <r>
      <rPr>
        <sz val="26"/>
        <color theme="1"/>
        <rFont val="楷体"/>
        <charset val="134"/>
      </rPr>
      <t>洪洞县土地开发整理中心疫情防控工作、物流疫情防控志愿服务</t>
    </r>
  </si>
  <si>
    <r>
      <rPr>
        <sz val="26"/>
        <color theme="1"/>
        <rFont val="楷体"/>
        <charset val="134"/>
      </rPr>
      <t>何志康</t>
    </r>
  </si>
  <si>
    <r>
      <rPr>
        <sz val="26"/>
        <color theme="1"/>
        <rFont val="楷体"/>
        <charset val="134"/>
      </rPr>
      <t>二青会青运村志愿活动，山西博物院志愿活动，校园餐厅防疫志愿活动</t>
    </r>
  </si>
  <si>
    <r>
      <rPr>
        <sz val="26"/>
        <color theme="1"/>
        <rFont val="楷体"/>
        <charset val="134"/>
      </rPr>
      <t>赵立烨</t>
    </r>
  </si>
  <si>
    <r>
      <rPr>
        <sz val="26"/>
        <color theme="1"/>
        <rFont val="楷体"/>
        <charset val="134"/>
      </rPr>
      <t>山西大学大东关校区餐厅防疫志愿活动，光盘行动志愿活动服务活动</t>
    </r>
  </si>
  <si>
    <r>
      <rPr>
        <sz val="26"/>
        <color theme="1"/>
        <rFont val="楷体"/>
        <charset val="134"/>
      </rPr>
      <t>薛博文</t>
    </r>
  </si>
  <si>
    <r>
      <rPr>
        <sz val="26"/>
        <color theme="1"/>
        <rFont val="楷体"/>
        <charset val="134"/>
      </rPr>
      <t>第七次人口普查志愿活动，美化校园刷树活动，光盘行动志愿服务</t>
    </r>
  </si>
  <si>
    <r>
      <rPr>
        <sz val="26"/>
        <color theme="1"/>
        <rFont val="楷体"/>
        <charset val="134"/>
      </rPr>
      <t>申钰洁</t>
    </r>
  </si>
  <si>
    <r>
      <rPr>
        <sz val="26"/>
        <color theme="1"/>
        <rFont val="楷体"/>
        <charset val="134"/>
      </rPr>
      <t>第七次人口普查，美化校园刷树活动，第六次一对一辅导志愿活动</t>
    </r>
  </si>
  <si>
    <r>
      <rPr>
        <sz val="26"/>
        <color theme="1"/>
        <rFont val="楷体"/>
        <charset val="134"/>
      </rPr>
      <t>司旭林</t>
    </r>
  </si>
  <si>
    <t>12. 6</t>
  </si>
  <si>
    <r>
      <rPr>
        <sz val="26"/>
        <color theme="1"/>
        <rFont val="楷体"/>
        <charset val="134"/>
      </rPr>
      <t>太原市图书馆志愿服务，山西大学大东关校区校园防疫活动志愿活动</t>
    </r>
  </si>
  <si>
    <r>
      <rPr>
        <sz val="26"/>
        <color theme="1"/>
        <rFont val="楷体"/>
        <charset val="134"/>
      </rPr>
      <t>杨文旭</t>
    </r>
  </si>
  <si>
    <r>
      <rPr>
        <sz val="26"/>
        <color theme="1"/>
        <rFont val="楷体"/>
        <charset val="134"/>
      </rPr>
      <t>二青会青运村志愿、第七次人口普查志愿活动、校园餐厅防疫志愿活动</t>
    </r>
  </si>
  <si>
    <r>
      <rPr>
        <sz val="26"/>
        <color theme="1"/>
        <rFont val="楷体"/>
        <charset val="134"/>
      </rPr>
      <t>魏宇敏</t>
    </r>
  </si>
  <si>
    <r>
      <rPr>
        <sz val="26"/>
        <color theme="1"/>
        <rFont val="楷体"/>
        <charset val="134"/>
      </rPr>
      <t>第七次人口普查志愿活动，山西大学青年突击队疫情防控志愿服务</t>
    </r>
  </si>
  <si>
    <r>
      <rPr>
        <sz val="26"/>
        <color theme="1"/>
        <rFont val="楷体"/>
        <charset val="134"/>
      </rPr>
      <t>王云龙</t>
    </r>
  </si>
  <si>
    <r>
      <rPr>
        <sz val="26"/>
        <color theme="1"/>
        <rFont val="楷体"/>
        <charset val="134"/>
      </rPr>
      <t>韩丽颖</t>
    </r>
  </si>
  <si>
    <r>
      <rPr>
        <sz val="26"/>
        <color theme="1"/>
        <rFont val="楷体"/>
        <charset val="134"/>
      </rPr>
      <t>山西博物院志愿活动，防艾志愿活动，垃圾分类宣传志愿活动，陪读小老师</t>
    </r>
  </si>
  <si>
    <r>
      <rPr>
        <sz val="26"/>
        <color theme="1"/>
        <rFont val="楷体"/>
        <charset val="134"/>
      </rPr>
      <t>翟雨瑶</t>
    </r>
  </si>
  <si>
    <t>20200230204037</t>
  </si>
  <si>
    <r>
      <rPr>
        <sz val="26"/>
        <color theme="1"/>
        <rFont val="楷体"/>
        <charset val="134"/>
      </rPr>
      <t>山西维尼律师事务所法律宣传工作，城市民族工作政策宣传志愿活动</t>
    </r>
  </si>
  <si>
    <r>
      <rPr>
        <sz val="26"/>
        <color theme="1"/>
        <rFont val="楷体"/>
        <charset val="134"/>
      </rPr>
      <t>阿丽停娜依</t>
    </r>
    <r>
      <rPr>
        <sz val="26"/>
        <color theme="1"/>
        <rFont val="Times New Roman"/>
        <charset val="134"/>
      </rPr>
      <t>·</t>
    </r>
    <r>
      <rPr>
        <sz val="26"/>
        <color theme="1"/>
        <rFont val="楷体"/>
        <charset val="134"/>
      </rPr>
      <t>海尔奥拉</t>
    </r>
  </si>
  <si>
    <t>201803001003</t>
  </si>
  <si>
    <r>
      <rPr>
        <sz val="26"/>
        <color theme="1"/>
        <rFont val="楷体"/>
        <charset val="134"/>
      </rPr>
      <t>二青会青云村志愿活动，二青会礼仪志愿活动，山西大学迎新活动志愿活动</t>
    </r>
  </si>
  <si>
    <r>
      <rPr>
        <sz val="26"/>
        <color theme="1"/>
        <rFont val="楷体"/>
        <charset val="134"/>
      </rPr>
      <t>武子竞</t>
    </r>
  </si>
  <si>
    <r>
      <rPr>
        <sz val="26"/>
        <color theme="1"/>
        <rFont val="楷体"/>
        <charset val="134"/>
      </rPr>
      <t>山西大学大东关校区校园防疫志愿活动志愿服务活动、美化校园刷树活动</t>
    </r>
  </si>
  <si>
    <r>
      <rPr>
        <sz val="26"/>
        <color theme="1"/>
        <rFont val="楷体"/>
        <charset val="134"/>
      </rPr>
      <t>李纪韦</t>
    </r>
  </si>
  <si>
    <r>
      <rPr>
        <sz val="26"/>
        <color theme="1"/>
        <rFont val="楷体"/>
        <charset val="134"/>
      </rPr>
      <t>山西大学大东关校区校园防疫志愿活动志愿服务活动、线上</t>
    </r>
    <r>
      <rPr>
        <sz val="26"/>
        <color theme="1"/>
        <rFont val="Times New Roman"/>
        <charset val="134"/>
      </rPr>
      <t>“</t>
    </r>
    <r>
      <rPr>
        <sz val="26"/>
        <color theme="1"/>
        <rFont val="楷体"/>
        <charset val="134"/>
      </rPr>
      <t>知</t>
    </r>
    <r>
      <rPr>
        <sz val="26"/>
        <color theme="1"/>
        <rFont val="Times New Roman"/>
        <charset val="134"/>
      </rPr>
      <t>”</t>
    </r>
    <r>
      <rPr>
        <sz val="26"/>
        <color theme="1"/>
        <rFont val="楷体"/>
        <charset val="134"/>
      </rPr>
      <t>教活动</t>
    </r>
  </si>
  <si>
    <r>
      <rPr>
        <sz val="26"/>
        <color theme="1"/>
        <rFont val="楷体"/>
        <charset val="134"/>
      </rPr>
      <t>张子怡</t>
    </r>
  </si>
  <si>
    <r>
      <rPr>
        <sz val="26"/>
        <color theme="1"/>
        <rFont val="楷体"/>
        <charset val="134"/>
      </rPr>
      <t>全国消费扶贫志愿活动推广活动、</t>
    </r>
    <r>
      <rPr>
        <sz val="26"/>
        <color theme="1"/>
        <rFont val="Times New Roman"/>
        <charset val="134"/>
      </rPr>
      <t>2021</t>
    </r>
    <r>
      <rPr>
        <sz val="26"/>
        <color theme="1"/>
        <rFont val="楷体"/>
        <charset val="134"/>
      </rPr>
      <t>年全国高校青年抗疫志愿活动</t>
    </r>
  </si>
  <si>
    <r>
      <rPr>
        <sz val="26"/>
        <color theme="1"/>
        <rFont val="楷体"/>
        <charset val="134"/>
      </rPr>
      <t>武雯靖</t>
    </r>
  </si>
  <si>
    <r>
      <rPr>
        <sz val="26"/>
        <color theme="1"/>
        <rFont val="楷体"/>
        <charset val="134"/>
      </rPr>
      <t>太原市图书馆志愿服务</t>
    </r>
    <r>
      <rPr>
        <sz val="26"/>
        <color theme="1"/>
        <rFont val="Times New Roman"/>
        <charset val="134"/>
      </rPr>
      <t xml:space="preserve"> </t>
    </r>
    <r>
      <rPr>
        <sz val="26"/>
        <color theme="1"/>
        <rFont val="楷体"/>
        <charset val="134"/>
      </rPr>
      <t>南寨社区疫情防控志愿服务</t>
    </r>
    <r>
      <rPr>
        <sz val="26"/>
        <color theme="1"/>
        <rFont val="Times New Roman"/>
        <charset val="134"/>
      </rPr>
      <t xml:space="preserve">  </t>
    </r>
    <r>
      <rPr>
        <sz val="26"/>
        <color theme="1"/>
        <rFont val="楷体"/>
        <charset val="134"/>
      </rPr>
      <t>餐厅疫情防控</t>
    </r>
  </si>
  <si>
    <r>
      <rPr>
        <sz val="26"/>
        <color theme="1"/>
        <rFont val="楷体"/>
        <charset val="134"/>
      </rPr>
      <t>裴晨敏</t>
    </r>
  </si>
  <si>
    <r>
      <rPr>
        <sz val="26"/>
        <color theme="1"/>
        <rFont val="楷体"/>
        <charset val="134"/>
      </rPr>
      <t>山西大学大东关校区校园防疫志愿活动志愿服务活动，美化校园刷树活动</t>
    </r>
  </si>
  <si>
    <r>
      <rPr>
        <sz val="26"/>
        <color theme="1"/>
        <rFont val="楷体"/>
        <charset val="134"/>
      </rPr>
      <t>薛鑫晶</t>
    </r>
  </si>
  <si>
    <t>201803001042</t>
  </si>
  <si>
    <r>
      <rPr>
        <sz val="26"/>
        <color theme="1"/>
        <rFont val="楷体"/>
        <charset val="134"/>
      </rPr>
      <t>山西大学大东关校区餐厅防疫志愿活动，第七次人口普查走进社区志愿活动</t>
    </r>
  </si>
  <si>
    <r>
      <rPr>
        <sz val="26"/>
        <color theme="1"/>
        <rFont val="楷体"/>
        <charset val="134"/>
      </rPr>
      <t>张卓琦</t>
    </r>
  </si>
  <si>
    <t>20200240304041</t>
  </si>
  <si>
    <r>
      <rPr>
        <sz val="26"/>
        <color theme="1"/>
        <rFont val="楷体"/>
        <charset val="134"/>
      </rPr>
      <t>防艾宣传晚会，防艾校内宣传（大东关校区），人口普查社区志愿活动</t>
    </r>
  </si>
  <si>
    <r>
      <rPr>
        <sz val="26"/>
        <color theme="1"/>
        <rFont val="楷体"/>
        <charset val="134"/>
      </rPr>
      <t>张闻桐</t>
    </r>
  </si>
  <si>
    <r>
      <rPr>
        <sz val="26"/>
        <color theme="1"/>
        <rFont val="楷体"/>
        <charset val="134"/>
      </rPr>
      <t>第七次人口普查，志愿支援社区开展疫情防控工作</t>
    </r>
    <r>
      <rPr>
        <sz val="26"/>
        <color theme="1"/>
        <rFont val="Times New Roman"/>
        <charset val="134"/>
      </rPr>
      <t xml:space="preserve"> </t>
    </r>
    <r>
      <rPr>
        <sz val="26"/>
        <color theme="1"/>
        <rFont val="楷体"/>
        <charset val="134"/>
      </rPr>
      <t>，美化校园刷树活动</t>
    </r>
  </si>
  <si>
    <r>
      <rPr>
        <sz val="26"/>
        <color theme="1"/>
        <rFont val="楷体"/>
        <charset val="134"/>
      </rPr>
      <t>韩洪昌</t>
    </r>
  </si>
  <si>
    <r>
      <rPr>
        <sz val="26"/>
        <color theme="1"/>
        <rFont val="楷体"/>
        <charset val="134"/>
      </rPr>
      <t>山西大学赴市图书馆志愿服务，山西省介休市北关街道社区疫情防控活动</t>
    </r>
  </si>
  <si>
    <r>
      <rPr>
        <sz val="26"/>
        <color theme="1"/>
        <rFont val="楷体"/>
        <charset val="134"/>
      </rPr>
      <t>刘</t>
    </r>
    <r>
      <rPr>
        <sz val="26"/>
        <color theme="1"/>
        <rFont val="Times New Roman"/>
        <charset val="134"/>
      </rPr>
      <t xml:space="preserve">  </t>
    </r>
    <r>
      <rPr>
        <sz val="26"/>
        <color theme="1"/>
        <rFont val="楷体"/>
        <charset val="134"/>
      </rPr>
      <t>昕</t>
    </r>
  </si>
  <si>
    <r>
      <rPr>
        <sz val="26"/>
        <color theme="1"/>
        <rFont val="楷体"/>
        <charset val="134"/>
      </rPr>
      <t>第七次人口普查</t>
    </r>
    <r>
      <rPr>
        <sz val="26"/>
        <color theme="1"/>
        <rFont val="Times New Roman"/>
        <charset val="134"/>
      </rPr>
      <t xml:space="preserve">   </t>
    </r>
    <r>
      <rPr>
        <sz val="26"/>
        <color theme="1"/>
        <rFont val="楷体"/>
        <charset val="134"/>
      </rPr>
      <t>团县委假期疫情防控</t>
    </r>
    <r>
      <rPr>
        <sz val="26"/>
        <color theme="1"/>
        <rFont val="Times New Roman"/>
        <charset val="134"/>
      </rPr>
      <t xml:space="preserve">  </t>
    </r>
    <r>
      <rPr>
        <sz val="26"/>
        <color theme="1"/>
        <rFont val="楷体"/>
        <charset val="134"/>
      </rPr>
      <t>防艾志愿</t>
    </r>
    <r>
      <rPr>
        <sz val="26"/>
        <color theme="1"/>
        <rFont val="Times New Roman"/>
        <charset val="134"/>
      </rPr>
      <t xml:space="preserve">  </t>
    </r>
    <r>
      <rPr>
        <sz val="26"/>
        <color theme="1"/>
        <rFont val="楷体"/>
        <charset val="134"/>
      </rPr>
      <t>学雷锋志愿</t>
    </r>
  </si>
  <si>
    <r>
      <rPr>
        <sz val="26"/>
        <color theme="1"/>
        <rFont val="楷体"/>
        <charset val="134"/>
      </rPr>
      <t>王新娟</t>
    </r>
  </si>
  <si>
    <r>
      <rPr>
        <sz val="26"/>
        <color theme="1"/>
        <rFont val="楷体"/>
        <charset val="134"/>
      </rPr>
      <t>山西大学大东关校区校园防疫志愿活动，第七次人口普查走进社区志愿活动</t>
    </r>
  </si>
  <si>
    <r>
      <rPr>
        <sz val="26"/>
        <color theme="1"/>
        <rFont val="楷体"/>
        <charset val="134"/>
      </rPr>
      <t>石玫琪</t>
    </r>
  </si>
  <si>
    <r>
      <rPr>
        <sz val="26"/>
        <color theme="1"/>
        <rFont val="楷体"/>
        <charset val="134"/>
      </rPr>
      <t>山西大学大东关校区校园防疫志愿活动，山西省阳泉市小河村疫情防控志愿活动</t>
    </r>
  </si>
  <si>
    <r>
      <rPr>
        <sz val="26"/>
        <color theme="1"/>
        <rFont val="楷体"/>
        <charset val="134"/>
      </rPr>
      <t>韩俊伟</t>
    </r>
  </si>
  <si>
    <r>
      <rPr>
        <sz val="26"/>
        <color theme="1"/>
        <rFont val="楷体"/>
        <charset val="134"/>
      </rPr>
      <t>山西大学大东关校区餐厅防疫志愿活动</t>
    </r>
    <r>
      <rPr>
        <sz val="26"/>
        <color theme="1"/>
        <rFont val="Times New Roman"/>
        <charset val="134"/>
      </rPr>
      <t xml:space="preserve"> </t>
    </r>
    <r>
      <rPr>
        <sz val="26"/>
        <color theme="1"/>
        <rFont val="楷体"/>
        <charset val="134"/>
      </rPr>
      <t>光盘行动志愿服务</t>
    </r>
    <r>
      <rPr>
        <sz val="26"/>
        <color theme="1"/>
        <rFont val="Times New Roman"/>
        <charset val="134"/>
      </rPr>
      <t xml:space="preserve"> </t>
    </r>
    <r>
      <rPr>
        <sz val="26"/>
        <color theme="1"/>
        <rFont val="楷体"/>
        <charset val="134"/>
      </rPr>
      <t>美化校园刷树活动</t>
    </r>
  </si>
  <si>
    <r>
      <rPr>
        <sz val="26"/>
        <color theme="1"/>
        <rFont val="楷体"/>
        <charset val="134"/>
      </rPr>
      <t>侯</t>
    </r>
    <r>
      <rPr>
        <sz val="26"/>
        <color theme="1"/>
        <rFont val="Times New Roman"/>
        <charset val="134"/>
      </rPr>
      <t xml:space="preserve">  </t>
    </r>
    <r>
      <rPr>
        <sz val="26"/>
        <color theme="1"/>
        <rFont val="楷体"/>
        <charset val="134"/>
      </rPr>
      <t>蕊</t>
    </r>
  </si>
  <si>
    <t>201802415108</t>
  </si>
  <si>
    <r>
      <rPr>
        <sz val="26"/>
        <color theme="1"/>
        <rFont val="楷体"/>
        <charset val="134"/>
      </rPr>
      <t>交城县疫情防控走进乡村科普宣传志愿活动，</t>
    </r>
    <r>
      <rPr>
        <sz val="26"/>
        <color theme="1"/>
        <rFont val="Times New Roman"/>
        <charset val="134"/>
      </rPr>
      <t>“</t>
    </r>
    <r>
      <rPr>
        <sz val="26"/>
        <color theme="1"/>
        <rFont val="楷体"/>
        <charset val="134"/>
      </rPr>
      <t>爱有伴</t>
    </r>
    <r>
      <rPr>
        <sz val="26"/>
        <color theme="1"/>
        <rFont val="Times New Roman"/>
        <charset val="134"/>
      </rPr>
      <t>”</t>
    </r>
    <r>
      <rPr>
        <sz val="26"/>
        <color theme="1"/>
        <rFont val="楷体"/>
        <charset val="134"/>
      </rPr>
      <t>走访困境青少年志愿活动</t>
    </r>
  </si>
  <si>
    <r>
      <rPr>
        <sz val="26"/>
        <color theme="1"/>
        <rFont val="楷体"/>
        <charset val="134"/>
      </rPr>
      <t>张媛媛</t>
    </r>
  </si>
  <si>
    <r>
      <rPr>
        <sz val="26"/>
        <color theme="1"/>
        <rFont val="楷体"/>
        <charset val="134"/>
      </rPr>
      <t>山西大学大东关校区防疫志愿活动活动；人口普查社区志愿活动；防艾志愿活动</t>
    </r>
  </si>
  <si>
    <r>
      <rPr>
        <sz val="26"/>
        <color theme="1"/>
        <rFont val="楷体"/>
        <charset val="134"/>
      </rPr>
      <t>郭丁榕</t>
    </r>
  </si>
  <si>
    <t>20200240301003</t>
  </si>
  <si>
    <r>
      <rPr>
        <sz val="26"/>
        <color theme="1"/>
        <rFont val="楷体"/>
        <charset val="134"/>
      </rPr>
      <t>美化校园刷树活动，人口普查志愿活动，第七次人口普查活动，校园防疫志愿活动</t>
    </r>
  </si>
  <si>
    <r>
      <rPr>
        <sz val="26"/>
        <color theme="1"/>
        <rFont val="楷体"/>
        <charset val="134"/>
      </rPr>
      <t>龚嘉轩</t>
    </r>
  </si>
  <si>
    <r>
      <rPr>
        <sz val="26"/>
        <color theme="1"/>
        <rFont val="楷体"/>
        <charset val="134"/>
      </rPr>
      <t>第七次人口普查，山西大学大东关校区防疫，全国消费扶贫志愿活动推广活动，防疫</t>
    </r>
  </si>
  <si>
    <r>
      <rPr>
        <sz val="26"/>
        <color theme="1"/>
        <rFont val="楷体"/>
        <charset val="134"/>
      </rPr>
      <t>武荣璇</t>
    </r>
  </si>
  <si>
    <r>
      <rPr>
        <sz val="26"/>
        <color theme="1"/>
        <rFont val="楷体"/>
        <charset val="134"/>
      </rPr>
      <t>校园餐厅防疫志愿活动</t>
    </r>
    <r>
      <rPr>
        <sz val="26"/>
        <color theme="1"/>
        <rFont val="Times New Roman"/>
        <charset val="134"/>
      </rPr>
      <t xml:space="preserve"> </t>
    </r>
    <r>
      <rPr>
        <sz val="26"/>
        <color theme="1"/>
        <rFont val="楷体"/>
        <charset val="134"/>
      </rPr>
      <t>第七次人口普查志愿活动</t>
    </r>
    <r>
      <rPr>
        <sz val="26"/>
        <color theme="1"/>
        <rFont val="Times New Roman"/>
        <charset val="134"/>
      </rPr>
      <t xml:space="preserve"> </t>
    </r>
    <r>
      <rPr>
        <sz val="26"/>
        <color theme="1"/>
        <rFont val="楷体"/>
        <charset val="134"/>
      </rPr>
      <t>防艾志愿活动</t>
    </r>
    <r>
      <rPr>
        <sz val="26"/>
        <color theme="1"/>
        <rFont val="Times New Roman"/>
        <charset val="134"/>
      </rPr>
      <t xml:space="preserve"> </t>
    </r>
    <r>
      <rPr>
        <sz val="26"/>
        <color theme="1"/>
        <rFont val="楷体"/>
        <charset val="134"/>
      </rPr>
      <t>美化校园刷树志愿活动</t>
    </r>
  </si>
  <si>
    <r>
      <rPr>
        <sz val="26"/>
        <color theme="1"/>
        <rFont val="楷体"/>
        <charset val="134"/>
      </rPr>
      <t>宋丛利</t>
    </r>
  </si>
  <si>
    <r>
      <rPr>
        <sz val="26"/>
        <color theme="1"/>
        <rFont val="楷体"/>
        <charset val="134"/>
      </rPr>
      <t>山西大学大东关校区餐厅防疫志愿活动，光盘行动志愿服务活动，美化校园刷树活动</t>
    </r>
  </si>
  <si>
    <r>
      <rPr>
        <sz val="26"/>
        <color theme="1"/>
        <rFont val="楷体"/>
        <charset val="134"/>
      </rPr>
      <t>高天澜</t>
    </r>
  </si>
  <si>
    <t>20200230105009</t>
  </si>
  <si>
    <r>
      <rPr>
        <sz val="26"/>
        <color theme="1"/>
        <rFont val="楷体"/>
        <charset val="134"/>
      </rPr>
      <t>榆次区疫情防控志愿服务，平遥县疫情防控志愿服务，榆次人大换届选举志愿服务</t>
    </r>
  </si>
  <si>
    <r>
      <rPr>
        <sz val="26"/>
        <color theme="1"/>
        <rFont val="楷体"/>
        <charset val="134"/>
      </rPr>
      <t>张晓莉</t>
    </r>
  </si>
  <si>
    <r>
      <rPr>
        <sz val="26"/>
        <color theme="1"/>
        <rFont val="楷体"/>
        <charset val="134"/>
      </rPr>
      <t>山西大学赴市图书馆志愿活动、美化校园刷树活动、迎新活动、人口普查、疫情防控</t>
    </r>
  </si>
  <si>
    <r>
      <rPr>
        <sz val="26"/>
        <color theme="1"/>
        <rFont val="楷体"/>
        <charset val="134"/>
      </rPr>
      <t>刘</t>
    </r>
    <r>
      <rPr>
        <sz val="26"/>
        <color theme="1"/>
        <rFont val="Times New Roman"/>
        <charset val="134"/>
      </rPr>
      <t xml:space="preserve">  </t>
    </r>
    <r>
      <rPr>
        <sz val="26"/>
        <color theme="1"/>
        <rFont val="楷体"/>
        <charset val="134"/>
      </rPr>
      <t>娜</t>
    </r>
  </si>
  <si>
    <r>
      <rPr>
        <sz val="26"/>
        <color theme="1"/>
        <rFont val="楷体"/>
        <charset val="134"/>
      </rPr>
      <t>美化校园刷树活动</t>
    </r>
    <r>
      <rPr>
        <sz val="26"/>
        <color theme="1"/>
        <rFont val="Times New Roman"/>
        <charset val="134"/>
      </rPr>
      <t xml:space="preserve">  </t>
    </r>
    <r>
      <rPr>
        <sz val="26"/>
        <color theme="1"/>
        <rFont val="楷体"/>
        <charset val="134"/>
      </rPr>
      <t>光盘行动志愿服务活动</t>
    </r>
    <r>
      <rPr>
        <sz val="26"/>
        <color theme="1"/>
        <rFont val="Times New Roman"/>
        <charset val="134"/>
      </rPr>
      <t xml:space="preserve">  </t>
    </r>
    <r>
      <rPr>
        <sz val="26"/>
        <color theme="1"/>
        <rFont val="楷体"/>
        <charset val="134"/>
      </rPr>
      <t>山西大学赴市图书馆志愿服务活动</t>
    </r>
  </si>
  <si>
    <r>
      <rPr>
        <sz val="26"/>
        <color theme="1"/>
        <rFont val="楷体"/>
        <charset val="134"/>
      </rPr>
      <t>王瑞斌</t>
    </r>
  </si>
  <si>
    <r>
      <rPr>
        <sz val="26"/>
        <color theme="1"/>
        <rFont val="楷体"/>
        <charset val="134"/>
      </rPr>
      <t>山西博物院志愿服务，防艾志愿活动，垃圾分类，植树，塑料危害，人口普查，餐厅防疫</t>
    </r>
  </si>
  <si>
    <r>
      <rPr>
        <sz val="26"/>
        <color theme="1"/>
        <rFont val="楷体"/>
        <charset val="134"/>
      </rPr>
      <t>孔令娜</t>
    </r>
  </si>
  <si>
    <r>
      <rPr>
        <sz val="26"/>
        <color theme="1"/>
        <rFont val="楷体"/>
        <charset val="134"/>
      </rPr>
      <t>疫情防控西关街道，西南街道、人口普查社区志愿活动、大东关校区校园防疫志愿活动活动</t>
    </r>
  </si>
  <si>
    <r>
      <rPr>
        <sz val="26"/>
        <color theme="1"/>
        <rFont val="楷体"/>
        <charset val="134"/>
      </rPr>
      <t>郭晓芹</t>
    </r>
  </si>
  <si>
    <r>
      <rPr>
        <sz val="26"/>
        <color theme="1"/>
        <rFont val="楷体"/>
        <charset val="134"/>
      </rPr>
      <t>扶贫捐赠衣物、春慰问军烈属、关爱乡村孤残空巢老人、第七次人口普查走进社区志愿活动</t>
    </r>
  </si>
  <si>
    <r>
      <rPr>
        <sz val="26"/>
        <color theme="1"/>
        <rFont val="楷体"/>
        <charset val="134"/>
      </rPr>
      <t>贾晓坤</t>
    </r>
  </si>
  <si>
    <t>20200230204011</t>
  </si>
  <si>
    <r>
      <rPr>
        <sz val="26"/>
        <color theme="1"/>
        <rFont val="楷体"/>
        <charset val="134"/>
      </rPr>
      <t>餐厅防疫志愿活动，刷树活动，第七次人口普查志愿活动，</t>
    </r>
    <r>
      <rPr>
        <sz val="26"/>
        <color theme="1"/>
        <rFont val="Times New Roman"/>
        <charset val="134"/>
      </rPr>
      <t>2021</t>
    </r>
    <r>
      <rPr>
        <sz val="26"/>
        <color theme="1"/>
        <rFont val="楷体"/>
        <charset val="134"/>
      </rPr>
      <t>朔城区社区疫情防控志愿活动</t>
    </r>
  </si>
  <si>
    <r>
      <rPr>
        <sz val="26"/>
        <color theme="1"/>
        <rFont val="楷体"/>
        <charset val="134"/>
      </rPr>
      <t>潘翠平</t>
    </r>
  </si>
  <si>
    <r>
      <rPr>
        <sz val="26"/>
        <color theme="1"/>
        <rFont val="楷体"/>
        <charset val="134"/>
      </rPr>
      <t>第七次人口普查，美化校园刷树，浓情腊八，爱暖中华志愿活动，朔城区疫情防控，线上</t>
    </r>
    <r>
      <rPr>
        <sz val="26"/>
        <color theme="1"/>
        <rFont val="Times New Roman"/>
        <charset val="134"/>
      </rPr>
      <t>“</t>
    </r>
    <r>
      <rPr>
        <sz val="26"/>
        <color theme="1"/>
        <rFont val="楷体"/>
        <charset val="134"/>
      </rPr>
      <t>知</t>
    </r>
    <r>
      <rPr>
        <sz val="26"/>
        <color theme="1"/>
        <rFont val="Times New Roman"/>
        <charset val="134"/>
      </rPr>
      <t>”</t>
    </r>
    <r>
      <rPr>
        <sz val="26"/>
        <color theme="1"/>
        <rFont val="楷体"/>
        <charset val="134"/>
      </rPr>
      <t>教</t>
    </r>
  </si>
  <si>
    <r>
      <rPr>
        <sz val="26"/>
        <color rgb="FF000000"/>
        <rFont val="楷体"/>
        <charset val="134"/>
      </rPr>
      <t>董华玉</t>
    </r>
  </si>
  <si>
    <r>
      <rPr>
        <sz val="26"/>
        <color rgb="FF000000"/>
        <rFont val="楷体"/>
        <charset val="134"/>
      </rPr>
      <t>山西大学大东关校区校园防疫志愿活动志愿服务活动、永济市热点社区疫情防控志愿活动志愿服务活动</t>
    </r>
  </si>
  <si>
    <r>
      <rPr>
        <sz val="26"/>
        <color theme="1"/>
        <rFont val="楷体"/>
        <charset val="134"/>
      </rPr>
      <t>刘涛</t>
    </r>
  </si>
  <si>
    <t>201902302114</t>
  </si>
  <si>
    <r>
      <rPr>
        <sz val="26"/>
        <color theme="1"/>
        <rFont val="楷体"/>
        <charset val="134"/>
      </rPr>
      <t>人口普查社区志愿活动，第七次人口普查走进社区志愿活动，山西大学大东关校区校园防疫志愿活动</t>
    </r>
  </si>
  <si>
    <r>
      <rPr>
        <sz val="26"/>
        <color theme="1"/>
        <rFont val="楷体"/>
        <charset val="134"/>
      </rPr>
      <t>王玉芳</t>
    </r>
  </si>
  <si>
    <r>
      <rPr>
        <sz val="26"/>
        <color theme="1"/>
        <rFont val="楷体"/>
        <charset val="134"/>
      </rPr>
      <t>校园餐厅防疫志愿活动，二青会青运村志愿活动，二青会志愿活动培训，高平共青团疫情防控志愿服务活动</t>
    </r>
  </si>
  <si>
    <r>
      <rPr>
        <sz val="26"/>
        <color theme="1"/>
        <rFont val="楷体"/>
        <charset val="134"/>
      </rPr>
      <t>苗宇菲</t>
    </r>
  </si>
  <si>
    <r>
      <rPr>
        <sz val="26"/>
        <color theme="1"/>
        <rFont val="楷体"/>
        <charset val="134"/>
      </rPr>
      <t>山西大学大东关校区餐厅防疫志愿活动，光盘行动志愿服务活动，美化校园刷树活动，山西省图书馆志愿活动</t>
    </r>
  </si>
  <si>
    <r>
      <rPr>
        <sz val="26"/>
        <color theme="1"/>
        <rFont val="楷体"/>
        <charset val="134"/>
      </rPr>
      <t>温</t>
    </r>
    <r>
      <rPr>
        <sz val="26"/>
        <color theme="1"/>
        <rFont val="Times New Roman"/>
        <charset val="134"/>
      </rPr>
      <t xml:space="preserve">  </t>
    </r>
    <r>
      <rPr>
        <sz val="26"/>
        <color theme="1"/>
        <rFont val="楷体"/>
        <charset val="134"/>
      </rPr>
      <t>陟</t>
    </r>
  </si>
  <si>
    <t>201902601229</t>
  </si>
  <si>
    <r>
      <rPr>
        <sz val="26"/>
        <color theme="1"/>
        <rFont val="楷体"/>
        <charset val="134"/>
      </rPr>
      <t>美化校园，你我同行志愿活动，第七次人口普查走进社区志愿活动，山西大学大东关校区校园防疫志愿活动</t>
    </r>
  </si>
  <si>
    <r>
      <rPr>
        <sz val="26"/>
        <color theme="1"/>
        <rFont val="楷体"/>
        <charset val="134"/>
      </rPr>
      <t>郭海婷</t>
    </r>
  </si>
  <si>
    <r>
      <rPr>
        <sz val="26"/>
        <color theme="1"/>
        <rFont val="楷体"/>
        <charset val="134"/>
      </rPr>
      <t>人口普查社区志愿活动</t>
    </r>
    <r>
      <rPr>
        <sz val="26"/>
        <color theme="1"/>
        <rFont val="Times New Roman"/>
        <charset val="134"/>
      </rPr>
      <t xml:space="preserve">    </t>
    </r>
    <r>
      <rPr>
        <sz val="26"/>
        <color theme="1"/>
        <rFont val="楷体"/>
        <charset val="134"/>
      </rPr>
      <t>第七次人口普查走进社区志愿活动</t>
    </r>
    <r>
      <rPr>
        <sz val="26"/>
        <color theme="1"/>
        <rFont val="Times New Roman"/>
        <charset val="134"/>
      </rPr>
      <t xml:space="preserve">    </t>
    </r>
    <r>
      <rPr>
        <sz val="26"/>
        <color theme="1"/>
        <rFont val="楷体"/>
        <charset val="134"/>
      </rPr>
      <t>山西大学大东关校区防疫志愿活动活动</t>
    </r>
  </si>
  <si>
    <r>
      <rPr>
        <sz val="26"/>
        <color theme="1"/>
        <rFont val="楷体"/>
        <charset val="134"/>
      </rPr>
      <t>李博玮</t>
    </r>
  </si>
  <si>
    <r>
      <rPr>
        <sz val="26"/>
        <color theme="1"/>
        <rFont val="楷体"/>
        <charset val="134"/>
      </rPr>
      <t>二青会</t>
    </r>
    <r>
      <rPr>
        <sz val="26"/>
        <color theme="1"/>
        <rFont val="Times New Roman"/>
        <charset val="134"/>
      </rPr>
      <t xml:space="preserve"> </t>
    </r>
    <r>
      <rPr>
        <sz val="26"/>
        <color theme="1"/>
        <rFont val="楷体"/>
        <charset val="134"/>
      </rPr>
      <t>太原南站春运志愿活动</t>
    </r>
    <r>
      <rPr>
        <sz val="26"/>
        <color theme="1"/>
        <rFont val="Times New Roman"/>
        <charset val="134"/>
      </rPr>
      <t xml:space="preserve"> </t>
    </r>
    <r>
      <rPr>
        <sz val="26"/>
        <color theme="1"/>
        <rFont val="楷体"/>
        <charset val="134"/>
      </rPr>
      <t>太原南站暑运志愿活动</t>
    </r>
    <r>
      <rPr>
        <sz val="26"/>
        <color theme="1"/>
        <rFont val="Times New Roman"/>
        <charset val="134"/>
      </rPr>
      <t xml:space="preserve"> </t>
    </r>
    <r>
      <rPr>
        <sz val="26"/>
        <color theme="1"/>
        <rFont val="楷体"/>
        <charset val="134"/>
      </rPr>
      <t>第七次人口普查志愿活动</t>
    </r>
    <r>
      <rPr>
        <sz val="26"/>
        <color theme="1"/>
        <rFont val="Times New Roman"/>
        <charset val="134"/>
      </rPr>
      <t xml:space="preserve"> </t>
    </r>
    <r>
      <rPr>
        <sz val="26"/>
        <color theme="1"/>
        <rFont val="楷体"/>
        <charset val="134"/>
      </rPr>
      <t>社区防疫志愿活动</t>
    </r>
    <r>
      <rPr>
        <sz val="26"/>
        <color theme="1"/>
        <rFont val="Times New Roman"/>
        <charset val="134"/>
      </rPr>
      <t xml:space="preserve"> </t>
    </r>
    <r>
      <rPr>
        <sz val="26"/>
        <color theme="1"/>
        <rFont val="楷体"/>
        <charset val="134"/>
      </rPr>
      <t>线上</t>
    </r>
    <r>
      <rPr>
        <sz val="26"/>
        <color theme="1"/>
        <rFont val="Times New Roman"/>
        <charset val="134"/>
      </rPr>
      <t>“</t>
    </r>
    <r>
      <rPr>
        <sz val="26"/>
        <color theme="1"/>
        <rFont val="楷体"/>
        <charset val="134"/>
      </rPr>
      <t>知</t>
    </r>
    <r>
      <rPr>
        <sz val="26"/>
        <color theme="1"/>
        <rFont val="Times New Roman"/>
        <charset val="134"/>
      </rPr>
      <t>”</t>
    </r>
    <r>
      <rPr>
        <sz val="26"/>
        <color theme="1"/>
        <rFont val="楷体"/>
        <charset val="134"/>
      </rPr>
      <t>教志愿活动</t>
    </r>
  </si>
  <si>
    <r>
      <rPr>
        <sz val="26"/>
        <color theme="1"/>
        <rFont val="楷体"/>
        <charset val="134"/>
      </rPr>
      <t>温一帆</t>
    </r>
  </si>
  <si>
    <r>
      <rPr>
        <sz val="26"/>
        <color theme="1"/>
        <rFont val="楷体"/>
        <charset val="134"/>
      </rPr>
      <t>校园餐厅防疫志愿活动，二青会青运村志愿活动，第七次人口普查走进社区志愿活动，美化校园刷树活动，二青会志愿活动培训</t>
    </r>
  </si>
  <si>
    <r>
      <rPr>
        <sz val="26"/>
        <color theme="1"/>
        <rFont val="楷体"/>
        <charset val="134"/>
      </rPr>
      <t>李雅琦</t>
    </r>
  </si>
  <si>
    <r>
      <rPr>
        <sz val="26"/>
        <rFont val="楷体"/>
        <charset val="134"/>
      </rPr>
      <t>第七次人口普查走进社区志愿活动，</t>
    </r>
    <r>
      <rPr>
        <sz val="26"/>
        <rFont val="Times New Roman"/>
        <charset val="134"/>
      </rPr>
      <t xml:space="preserve">
</t>
    </r>
    <r>
      <rPr>
        <sz val="26"/>
        <rFont val="楷体"/>
        <charset val="134"/>
      </rPr>
      <t>山西大学大东关校区校园防疫志愿活动，山西省盂县苌池镇东苌池村村委会防疫抗疫志愿活动</t>
    </r>
  </si>
  <si>
    <r>
      <rPr>
        <sz val="26"/>
        <color theme="1"/>
        <rFont val="楷体"/>
        <charset val="134"/>
      </rPr>
      <t>郝亚鹏</t>
    </r>
  </si>
  <si>
    <t>201902601208</t>
  </si>
  <si>
    <r>
      <rPr>
        <sz val="26"/>
        <color theme="1"/>
        <rFont val="楷体"/>
        <charset val="134"/>
      </rPr>
      <t>餐厅防疫，美化校园刷树活动，光盘行动志愿活动，娄烦县疫情防控应急志愿服务，太原市文明创城，</t>
    </r>
    <r>
      <rPr>
        <sz val="26"/>
        <color theme="1"/>
        <rFont val="Times New Roman"/>
        <charset val="134"/>
      </rPr>
      <t>2021</t>
    </r>
    <r>
      <rPr>
        <sz val="26"/>
        <color theme="1"/>
        <rFont val="楷体"/>
        <charset val="134"/>
      </rPr>
      <t>全国高校青年抗疫志愿</t>
    </r>
  </si>
  <si>
    <r>
      <rPr>
        <sz val="26"/>
        <color theme="1"/>
        <rFont val="楷体"/>
        <charset val="134"/>
      </rPr>
      <t>高鑫茹</t>
    </r>
  </si>
  <si>
    <r>
      <rPr>
        <sz val="26"/>
        <color theme="1"/>
        <rFont val="楷体"/>
        <charset val="134"/>
      </rPr>
      <t>人口普查社区志愿活动，第七次人口普查走进社区志愿活动</t>
    </r>
    <r>
      <rPr>
        <sz val="26"/>
        <color theme="1"/>
        <rFont val="Times New Roman"/>
        <charset val="134"/>
      </rPr>
      <t xml:space="preserve">
</t>
    </r>
    <r>
      <rPr>
        <sz val="26"/>
        <color theme="1"/>
        <rFont val="楷体"/>
        <charset val="134"/>
      </rPr>
      <t>，山西大学大东关校区校园防疫志愿活动，防艾知识巡讲，疫情防控指挥部</t>
    </r>
  </si>
  <si>
    <r>
      <rPr>
        <sz val="26"/>
        <color theme="1"/>
        <rFont val="楷体"/>
        <charset val="134"/>
      </rPr>
      <t>张珊珲</t>
    </r>
  </si>
  <si>
    <r>
      <rPr>
        <sz val="26"/>
        <color theme="1"/>
        <rFont val="楷体"/>
        <charset val="134"/>
      </rPr>
      <t>校园餐厅防疫志愿活动、美化校园刷树志愿活动、二青会志愿活动、二青会培训、太原市图书馆志愿活动、人口普查志愿活动、光盘行动志愿活动</t>
    </r>
    <r>
      <rPr>
        <sz val="26"/>
        <color theme="1"/>
        <rFont val="Times New Roman"/>
        <charset val="134"/>
      </rPr>
      <t xml:space="preserve">
</t>
    </r>
  </si>
  <si>
    <r>
      <rPr>
        <sz val="26"/>
        <color theme="1"/>
        <rFont val="楷体"/>
        <charset val="134"/>
      </rPr>
      <t>张晓龙</t>
    </r>
  </si>
  <si>
    <r>
      <rPr>
        <sz val="26"/>
        <color theme="1"/>
        <rFont val="楷体"/>
        <charset val="134"/>
      </rPr>
      <t>二青会开幕式导演组排练志愿服务、</t>
    </r>
    <r>
      <rPr>
        <sz val="26"/>
        <color theme="1"/>
        <rFont val="Times New Roman"/>
        <charset val="134"/>
      </rPr>
      <t>“</t>
    </r>
    <r>
      <rPr>
        <sz val="26"/>
        <color theme="1"/>
        <rFont val="楷体"/>
        <charset val="134"/>
      </rPr>
      <t>二青会</t>
    </r>
    <r>
      <rPr>
        <sz val="26"/>
        <color theme="1"/>
        <rFont val="Times New Roman"/>
        <charset val="134"/>
      </rPr>
      <t>”</t>
    </r>
    <r>
      <rPr>
        <sz val="26"/>
        <color theme="1"/>
        <rFont val="楷体"/>
        <charset val="134"/>
      </rPr>
      <t>志愿活动培训、青运村志愿活动服务项目、与时俱进学雷锋</t>
    </r>
    <r>
      <rPr>
        <sz val="26"/>
        <color theme="1"/>
        <rFont val="Times New Roman"/>
        <charset val="134"/>
      </rPr>
      <t xml:space="preserve"> </t>
    </r>
    <r>
      <rPr>
        <sz val="26"/>
        <color theme="1"/>
        <rFont val="楷体"/>
        <charset val="134"/>
      </rPr>
      <t>共青团员当先锋、美化校园刷树活动</t>
    </r>
    <r>
      <rPr>
        <sz val="26"/>
        <color theme="1"/>
        <rFont val="Times New Roman"/>
        <charset val="134"/>
      </rPr>
      <t xml:space="preserve">
</t>
    </r>
  </si>
  <si>
    <r>
      <rPr>
        <sz val="26"/>
        <color theme="1"/>
        <rFont val="楷体"/>
        <charset val="134"/>
      </rPr>
      <t>武荷涓</t>
    </r>
  </si>
  <si>
    <r>
      <rPr>
        <sz val="26"/>
        <color theme="1"/>
        <rFont val="楷体"/>
        <charset val="134"/>
      </rPr>
      <t>二青会开幕式导演组志愿活动，二青会志愿活动培训，山西大学礼仪志愿活动培训，第七次人口普查走进社区志愿活动，山西大学大东关校区校园防疫志愿活动</t>
    </r>
  </si>
  <si>
    <r>
      <rPr>
        <sz val="26"/>
        <color theme="1"/>
        <rFont val="楷体"/>
        <charset val="134"/>
      </rPr>
      <t>邢心如</t>
    </r>
  </si>
  <si>
    <r>
      <rPr>
        <sz val="26"/>
        <color theme="1"/>
        <rFont val="楷体"/>
        <charset val="134"/>
      </rPr>
      <t>山西大学大东关校区餐厅防疫志愿活动，第七次人口普查，抗击疫情青春助力</t>
    </r>
    <r>
      <rPr>
        <sz val="26"/>
        <color theme="1"/>
        <rFont val="Times New Roman"/>
        <charset val="134"/>
      </rPr>
      <t>(</t>
    </r>
    <r>
      <rPr>
        <sz val="26"/>
        <color theme="1"/>
        <rFont val="楷体"/>
        <charset val="134"/>
      </rPr>
      <t>临晋镇</t>
    </r>
    <r>
      <rPr>
        <sz val="26"/>
        <color theme="1"/>
        <rFont val="Times New Roman"/>
        <charset val="134"/>
      </rPr>
      <t>)</t>
    </r>
    <r>
      <rPr>
        <sz val="26"/>
        <color theme="1"/>
        <rFont val="楷体"/>
        <charset val="134"/>
      </rPr>
      <t>，运城市疫情防控志愿服务</t>
    </r>
    <r>
      <rPr>
        <sz val="26"/>
        <color theme="1"/>
        <rFont val="Times New Roman"/>
        <charset val="134"/>
      </rPr>
      <t>(</t>
    </r>
    <r>
      <rPr>
        <sz val="26"/>
        <color theme="1"/>
        <rFont val="楷体"/>
        <charset val="134"/>
      </rPr>
      <t>理想城社区和运城北站和表彰大会现场</t>
    </r>
    <r>
      <rPr>
        <sz val="26"/>
        <color theme="1"/>
        <rFont val="Times New Roman"/>
        <charset val="134"/>
      </rPr>
      <t>)</t>
    </r>
  </si>
  <si>
    <r>
      <rPr>
        <sz val="26"/>
        <color theme="1"/>
        <rFont val="楷体"/>
        <charset val="134"/>
      </rPr>
      <t>李岩玉</t>
    </r>
  </si>
  <si>
    <r>
      <rPr>
        <sz val="26"/>
        <color theme="1"/>
        <rFont val="楷体"/>
        <charset val="134"/>
      </rPr>
      <t>美化校园刷树活动</t>
    </r>
    <r>
      <rPr>
        <sz val="26"/>
        <color theme="1"/>
        <rFont val="Times New Roman"/>
        <charset val="134"/>
      </rPr>
      <t xml:space="preserve">     </t>
    </r>
    <r>
      <rPr>
        <sz val="26"/>
        <color theme="1"/>
        <rFont val="楷体"/>
        <charset val="134"/>
      </rPr>
      <t>以七次人口普查</t>
    </r>
    <r>
      <rPr>
        <sz val="26"/>
        <color theme="1"/>
        <rFont val="Times New Roman"/>
        <charset val="134"/>
      </rPr>
      <t xml:space="preserve">   </t>
    </r>
    <r>
      <rPr>
        <sz val="26"/>
        <color theme="1"/>
        <rFont val="楷体"/>
        <charset val="134"/>
      </rPr>
      <t>校园餐厅防疫志愿活动</t>
    </r>
    <r>
      <rPr>
        <sz val="26"/>
        <color theme="1"/>
        <rFont val="Times New Roman"/>
        <charset val="134"/>
      </rPr>
      <t xml:space="preserve">     </t>
    </r>
    <r>
      <rPr>
        <sz val="26"/>
        <color theme="1"/>
        <rFont val="楷体"/>
        <charset val="134"/>
      </rPr>
      <t>防艾志愿活动</t>
    </r>
    <r>
      <rPr>
        <sz val="26"/>
        <color theme="1"/>
        <rFont val="Times New Roman"/>
        <charset val="134"/>
      </rPr>
      <t xml:space="preserve">     </t>
    </r>
    <r>
      <rPr>
        <sz val="26"/>
        <color theme="1"/>
        <rFont val="楷体"/>
        <charset val="134"/>
      </rPr>
      <t>学雷锋志愿活动</t>
    </r>
    <r>
      <rPr>
        <sz val="26"/>
        <color theme="1"/>
        <rFont val="Times New Roman"/>
        <charset val="134"/>
      </rPr>
      <t xml:space="preserve">     </t>
    </r>
    <r>
      <rPr>
        <sz val="26"/>
        <color theme="1"/>
        <rFont val="楷体"/>
        <charset val="134"/>
      </rPr>
      <t>孝义市崇文街小学防疫志愿活动</t>
    </r>
    <r>
      <rPr>
        <sz val="26"/>
        <color theme="1"/>
        <rFont val="Times New Roman"/>
        <charset val="134"/>
      </rPr>
      <t xml:space="preserve"> </t>
    </r>
  </si>
  <si>
    <r>
      <rPr>
        <sz val="26"/>
        <color theme="1"/>
        <rFont val="楷体"/>
        <charset val="134"/>
      </rPr>
      <t>马亚杰</t>
    </r>
  </si>
  <si>
    <r>
      <rPr>
        <sz val="26"/>
        <color theme="1"/>
        <rFont val="楷体"/>
        <charset val="134"/>
      </rPr>
      <t>防艾宣传晚会，防艾校内宣传（大东关），人口普查社区志愿活动</t>
    </r>
    <r>
      <rPr>
        <sz val="26"/>
        <color theme="1"/>
        <rFont val="Times New Roman"/>
        <charset val="134"/>
      </rPr>
      <t xml:space="preserve">
</t>
    </r>
    <r>
      <rPr>
        <sz val="26"/>
        <color theme="1"/>
        <rFont val="楷体"/>
        <charset val="134"/>
      </rPr>
      <t>，防艾知识巡讲（自动化与软件学院），第七次人口普查社区志愿活动，防艾知识巡讲（电力与建筑学院），防艾志愿活动全体大会，校园防疫志愿活动</t>
    </r>
  </si>
  <si>
    <r>
      <rPr>
        <sz val="26"/>
        <color theme="1"/>
        <rFont val="楷体"/>
        <charset val="134"/>
      </rPr>
      <t>柴梓亭</t>
    </r>
  </si>
  <si>
    <r>
      <rPr>
        <sz val="26"/>
        <color theme="1"/>
        <rFont val="楷体"/>
        <charset val="134"/>
      </rPr>
      <t>山西大学大东关校区校园防疫志愿活动服务活动，</t>
    </r>
    <r>
      <rPr>
        <sz val="26"/>
        <color theme="1"/>
        <rFont val="Times New Roman"/>
        <charset val="134"/>
      </rPr>
      <t xml:space="preserve">
</t>
    </r>
    <r>
      <rPr>
        <sz val="26"/>
        <color theme="1"/>
        <rFont val="楷体"/>
        <charset val="134"/>
      </rPr>
      <t>第七次人口普查走进社区志愿活动，</t>
    </r>
    <r>
      <rPr>
        <sz val="26"/>
        <color theme="1"/>
        <rFont val="Times New Roman"/>
        <charset val="134"/>
      </rPr>
      <t xml:space="preserve">
</t>
    </r>
    <r>
      <rPr>
        <sz val="26"/>
        <color theme="1"/>
        <rFont val="楷体"/>
        <charset val="134"/>
      </rPr>
      <t>美化校园刷树活动，光盘行动志愿服务行动，</t>
    </r>
    <r>
      <rPr>
        <sz val="26"/>
        <color theme="1"/>
        <rFont val="Times New Roman"/>
        <charset val="134"/>
      </rPr>
      <t xml:space="preserve">
</t>
    </r>
    <r>
      <rPr>
        <sz val="26"/>
        <color theme="1"/>
        <rFont val="楷体"/>
        <charset val="134"/>
      </rPr>
      <t>第六次线上一对一辅导志愿活动，</t>
    </r>
    <r>
      <rPr>
        <sz val="26"/>
        <color theme="1"/>
        <rFont val="Times New Roman"/>
        <charset val="134"/>
      </rPr>
      <t>“</t>
    </r>
    <r>
      <rPr>
        <sz val="26"/>
        <color theme="1"/>
        <rFont val="楷体"/>
        <charset val="134"/>
      </rPr>
      <t>疫情防控不放松，志愿服务我先行</t>
    </r>
    <r>
      <rPr>
        <sz val="26"/>
        <color theme="1"/>
        <rFont val="Times New Roman"/>
        <charset val="134"/>
      </rPr>
      <t>”</t>
    </r>
    <r>
      <rPr>
        <sz val="26"/>
        <color theme="1"/>
        <rFont val="楷体"/>
        <charset val="134"/>
      </rPr>
      <t>志愿服务活动</t>
    </r>
  </si>
  <si>
    <r>
      <rPr>
        <sz val="26"/>
        <color theme="1"/>
        <rFont val="楷体"/>
        <charset val="134"/>
      </rPr>
      <t>韩磊</t>
    </r>
  </si>
  <si>
    <r>
      <rPr>
        <sz val="26"/>
        <color theme="1"/>
        <rFont val="楷体"/>
        <charset val="134"/>
      </rPr>
      <t>二青会开幕式导演组排练志愿服务、</t>
    </r>
    <r>
      <rPr>
        <sz val="26"/>
        <color theme="1"/>
        <rFont val="Times New Roman"/>
        <charset val="134"/>
      </rPr>
      <t>“</t>
    </r>
    <r>
      <rPr>
        <sz val="26"/>
        <color theme="1"/>
        <rFont val="楷体"/>
        <charset val="134"/>
      </rPr>
      <t>二青会</t>
    </r>
    <r>
      <rPr>
        <sz val="26"/>
        <color theme="1"/>
        <rFont val="Times New Roman"/>
        <charset val="134"/>
      </rPr>
      <t>”</t>
    </r>
    <r>
      <rPr>
        <sz val="26"/>
        <color theme="1"/>
        <rFont val="楷体"/>
        <charset val="134"/>
      </rPr>
      <t>志愿活动培训、青运村志愿活动服务项目、与时俱进学雷锋</t>
    </r>
    <r>
      <rPr>
        <sz val="26"/>
        <color theme="1"/>
        <rFont val="Times New Roman"/>
        <charset val="134"/>
      </rPr>
      <t xml:space="preserve"> </t>
    </r>
    <r>
      <rPr>
        <sz val="26"/>
        <color theme="1"/>
        <rFont val="楷体"/>
        <charset val="134"/>
      </rPr>
      <t>共青团员当先锋、美化校园刷树活动、光盘行动志愿服务活动、人口普查社区志愿活动、第七次人口普查走进社区志愿活动、迎新活动、山西大学档案馆整理志愿服务、山西大学迎新活动、协助人大选举志愿</t>
    </r>
    <r>
      <rPr>
        <sz val="26"/>
        <color theme="1"/>
        <rFont val="Times New Roman"/>
        <charset val="134"/>
      </rPr>
      <t xml:space="preserve">
</t>
    </r>
  </si>
  <si>
    <t>继续教育学院志愿服务时长认定汇总表</t>
  </si>
  <si>
    <r>
      <rPr>
        <sz val="11"/>
        <rFont val="楷体"/>
        <charset val="134"/>
      </rPr>
      <t>邢</t>
    </r>
    <r>
      <rPr>
        <sz val="11"/>
        <rFont val="Times New Roman"/>
        <charset val="134"/>
      </rPr>
      <t xml:space="preserve">  </t>
    </r>
    <r>
      <rPr>
        <sz val="11"/>
        <rFont val="楷体"/>
        <charset val="134"/>
      </rPr>
      <t>乐</t>
    </r>
  </si>
  <si>
    <t>201921502005</t>
  </si>
  <si>
    <r>
      <rPr>
        <sz val="11"/>
        <rFont val="楷体"/>
        <charset val="134"/>
      </rPr>
      <t>郭粤威</t>
    </r>
  </si>
  <si>
    <t>202021414003</t>
  </si>
  <si>
    <r>
      <rPr>
        <sz val="11"/>
        <rFont val="楷体"/>
        <charset val="134"/>
      </rPr>
      <t>韩阳阳</t>
    </r>
  </si>
  <si>
    <t>202021502004</t>
  </si>
  <si>
    <r>
      <rPr>
        <sz val="11"/>
        <rFont val="楷体"/>
        <charset val="134"/>
      </rPr>
      <t>针爱暖冬志愿活动</t>
    </r>
  </si>
  <si>
    <r>
      <rPr>
        <sz val="11"/>
        <rFont val="楷体"/>
        <charset val="134"/>
      </rPr>
      <t>邹</t>
    </r>
    <r>
      <rPr>
        <sz val="11"/>
        <rFont val="Times New Roman"/>
        <charset val="134"/>
      </rPr>
      <t xml:space="preserve">  </t>
    </r>
    <r>
      <rPr>
        <sz val="11"/>
        <rFont val="楷体"/>
        <charset val="134"/>
      </rPr>
      <t>琦</t>
    </r>
  </si>
  <si>
    <t>202021502007</t>
  </si>
  <si>
    <r>
      <rPr>
        <sz val="11"/>
        <rFont val="楷体"/>
        <charset val="134"/>
      </rPr>
      <t>赵</t>
    </r>
    <r>
      <rPr>
        <sz val="11"/>
        <rFont val="Times New Roman"/>
        <charset val="134"/>
      </rPr>
      <t xml:space="preserve">  </t>
    </r>
    <r>
      <rPr>
        <sz val="11"/>
        <rFont val="楷体"/>
        <charset val="134"/>
      </rPr>
      <t>瑜</t>
    </r>
  </si>
  <si>
    <t>201921501005</t>
  </si>
  <si>
    <r>
      <rPr>
        <sz val="11"/>
        <rFont val="楷体"/>
        <charset val="134"/>
      </rPr>
      <t>山西大学创城志愿活动</t>
    </r>
  </si>
  <si>
    <r>
      <rPr>
        <sz val="11"/>
        <rFont val="楷体"/>
        <charset val="134"/>
      </rPr>
      <t>张慧杰</t>
    </r>
  </si>
  <si>
    <t>201921502006</t>
  </si>
  <si>
    <r>
      <rPr>
        <sz val="11"/>
        <rFont val="楷体"/>
        <charset val="134"/>
      </rPr>
      <t>李孟陈</t>
    </r>
  </si>
  <si>
    <t>202021501002</t>
  </si>
  <si>
    <r>
      <rPr>
        <sz val="11"/>
        <rFont val="Times New Roman"/>
        <charset val="134"/>
      </rPr>
      <t>“</t>
    </r>
    <r>
      <rPr>
        <sz val="11"/>
        <rFont val="楷体"/>
        <charset val="134"/>
      </rPr>
      <t>针爱暖冬</t>
    </r>
    <r>
      <rPr>
        <sz val="11"/>
        <rFont val="Times New Roman"/>
        <charset val="134"/>
      </rPr>
      <t>”</t>
    </r>
    <r>
      <rPr>
        <sz val="11"/>
        <rFont val="楷体"/>
        <charset val="134"/>
      </rPr>
      <t>志愿活动</t>
    </r>
  </si>
  <si>
    <r>
      <rPr>
        <sz val="11"/>
        <rFont val="楷体"/>
        <charset val="134"/>
      </rPr>
      <t>白</t>
    </r>
    <r>
      <rPr>
        <sz val="11"/>
        <rFont val="Times New Roman"/>
        <charset val="134"/>
      </rPr>
      <t xml:space="preserve">  </t>
    </r>
    <r>
      <rPr>
        <sz val="11"/>
        <rFont val="楷体"/>
        <charset val="134"/>
      </rPr>
      <t>俊</t>
    </r>
  </si>
  <si>
    <t>202021414001</t>
  </si>
  <si>
    <r>
      <rPr>
        <sz val="11"/>
        <rFont val="楷体"/>
        <charset val="134"/>
      </rPr>
      <t>庞赛飞</t>
    </r>
  </si>
  <si>
    <t>202021414006</t>
  </si>
  <si>
    <r>
      <rPr>
        <sz val="11"/>
        <rFont val="楷体"/>
        <charset val="134"/>
      </rPr>
      <t>张玉敏</t>
    </r>
  </si>
  <si>
    <t>202021414009</t>
  </si>
  <si>
    <r>
      <rPr>
        <sz val="11"/>
        <rFont val="Times New Roman"/>
        <charset val="134"/>
      </rPr>
      <t>"</t>
    </r>
    <r>
      <rPr>
        <sz val="11"/>
        <rFont val="楷体"/>
        <charset val="134"/>
      </rPr>
      <t>针爱暖冬</t>
    </r>
    <r>
      <rPr>
        <sz val="11"/>
        <rFont val="Times New Roman"/>
        <charset val="134"/>
      </rPr>
      <t>"</t>
    </r>
    <r>
      <rPr>
        <sz val="11"/>
        <rFont val="楷体"/>
        <charset val="134"/>
      </rPr>
      <t>志愿活动</t>
    </r>
  </si>
  <si>
    <r>
      <rPr>
        <sz val="11"/>
        <rFont val="楷体"/>
        <charset val="134"/>
      </rPr>
      <t>赵</t>
    </r>
    <r>
      <rPr>
        <sz val="11"/>
        <rFont val="Times New Roman"/>
        <charset val="134"/>
      </rPr>
      <t xml:space="preserve">  </t>
    </r>
    <r>
      <rPr>
        <sz val="11"/>
        <rFont val="楷体"/>
        <charset val="134"/>
      </rPr>
      <t>玉</t>
    </r>
  </si>
  <si>
    <t>202021414011</t>
  </si>
  <si>
    <r>
      <rPr>
        <sz val="11"/>
        <rFont val="楷体"/>
        <charset val="134"/>
      </rPr>
      <t>郑苗苗</t>
    </r>
  </si>
  <si>
    <t>201821501006</t>
  </si>
  <si>
    <r>
      <rPr>
        <sz val="11"/>
        <rFont val="楷体"/>
        <charset val="134"/>
      </rPr>
      <t>刘</t>
    </r>
    <r>
      <rPr>
        <sz val="11"/>
        <rFont val="Times New Roman"/>
        <charset val="134"/>
      </rPr>
      <t xml:space="preserve">  </t>
    </r>
    <r>
      <rPr>
        <sz val="11"/>
        <rFont val="楷体"/>
        <charset val="134"/>
      </rPr>
      <t>晨</t>
    </r>
  </si>
  <si>
    <t>202021502006</t>
  </si>
  <si>
    <r>
      <rPr>
        <sz val="11"/>
        <rFont val="楷体"/>
        <charset val="134"/>
      </rPr>
      <t>针爱暖冬志愿活动、捐款</t>
    </r>
  </si>
  <si>
    <r>
      <rPr>
        <sz val="11"/>
        <rFont val="楷体"/>
        <charset val="134"/>
      </rPr>
      <t>管</t>
    </r>
    <r>
      <rPr>
        <sz val="11"/>
        <rFont val="Times New Roman"/>
        <charset val="134"/>
      </rPr>
      <t xml:space="preserve">  </t>
    </r>
    <r>
      <rPr>
        <sz val="11"/>
        <rFont val="楷体"/>
        <charset val="134"/>
      </rPr>
      <t>梅</t>
    </r>
  </si>
  <si>
    <t>202021414002</t>
  </si>
  <si>
    <r>
      <rPr>
        <sz val="11"/>
        <rFont val="楷体"/>
        <charset val="134"/>
      </rPr>
      <t>防艾志愿、针爱暖冬志愿活动</t>
    </r>
  </si>
  <si>
    <r>
      <rPr>
        <sz val="11"/>
        <rFont val="楷体"/>
        <charset val="134"/>
      </rPr>
      <t>张</t>
    </r>
    <r>
      <rPr>
        <sz val="11"/>
        <rFont val="Times New Roman"/>
        <charset val="134"/>
      </rPr>
      <t xml:space="preserve">  </t>
    </r>
    <r>
      <rPr>
        <sz val="11"/>
        <rFont val="楷体"/>
        <charset val="134"/>
      </rPr>
      <t>婷</t>
    </r>
  </si>
  <si>
    <t>201921501004</t>
  </si>
  <si>
    <r>
      <rPr>
        <sz val="11"/>
        <rFont val="楷体"/>
        <charset val="134"/>
      </rPr>
      <t>防艾志愿活动、针爱暖冬志愿活动</t>
    </r>
  </si>
  <si>
    <r>
      <rPr>
        <sz val="11"/>
        <rFont val="楷体"/>
        <charset val="134"/>
      </rPr>
      <t>赵紫芮</t>
    </r>
  </si>
  <si>
    <t>201921501006</t>
  </si>
  <si>
    <r>
      <rPr>
        <sz val="11"/>
        <rFont val="楷体"/>
        <charset val="134"/>
      </rPr>
      <t>针爱暖冬志愿活动、创城志愿活动</t>
    </r>
  </si>
  <si>
    <r>
      <rPr>
        <sz val="11"/>
        <rFont val="楷体"/>
        <charset val="134"/>
      </rPr>
      <t>张金璇</t>
    </r>
  </si>
  <si>
    <t>202021501005</t>
  </si>
  <si>
    <r>
      <rPr>
        <sz val="11"/>
        <rFont val="Times New Roman"/>
        <charset val="134"/>
      </rPr>
      <t>“</t>
    </r>
    <r>
      <rPr>
        <sz val="11"/>
        <rFont val="楷体"/>
        <charset val="134"/>
      </rPr>
      <t>针爱暖冬</t>
    </r>
    <r>
      <rPr>
        <sz val="11"/>
        <rFont val="Times New Roman"/>
        <charset val="134"/>
      </rPr>
      <t>”</t>
    </r>
    <r>
      <rPr>
        <sz val="11"/>
        <rFont val="楷体"/>
        <charset val="134"/>
      </rPr>
      <t>志愿活动、疫情防控志愿活动</t>
    </r>
  </si>
  <si>
    <r>
      <rPr>
        <sz val="11"/>
        <rFont val="楷体"/>
        <charset val="134"/>
      </rPr>
      <t>曹思文</t>
    </r>
  </si>
  <si>
    <t>201921502001</t>
  </si>
  <si>
    <r>
      <rPr>
        <sz val="11"/>
        <rFont val="楷体"/>
        <charset val="134"/>
      </rPr>
      <t>针爱暖冬志愿活动、山西大学创城志愿活动</t>
    </r>
  </si>
  <si>
    <r>
      <rPr>
        <sz val="11"/>
        <rFont val="楷体"/>
        <charset val="134"/>
      </rPr>
      <t>徐</t>
    </r>
    <r>
      <rPr>
        <sz val="11"/>
        <rFont val="Times New Roman"/>
        <charset val="134"/>
      </rPr>
      <t xml:space="preserve">  </t>
    </r>
    <r>
      <rPr>
        <sz val="11"/>
        <rFont val="楷体"/>
        <charset val="134"/>
      </rPr>
      <t>晖</t>
    </r>
  </si>
  <si>
    <t>202021414007</t>
  </si>
  <si>
    <r>
      <rPr>
        <sz val="11"/>
        <rFont val="Times New Roman"/>
        <charset val="134"/>
      </rPr>
      <t>“</t>
    </r>
    <r>
      <rPr>
        <sz val="11"/>
        <rFont val="楷体"/>
        <charset val="134"/>
      </rPr>
      <t>针爱暖冬</t>
    </r>
    <r>
      <rPr>
        <sz val="11"/>
        <rFont val="Times New Roman"/>
        <charset val="134"/>
      </rPr>
      <t>”</t>
    </r>
    <r>
      <rPr>
        <sz val="11"/>
        <rFont val="楷体"/>
        <charset val="134"/>
      </rPr>
      <t>志愿活动、光盘行动餐厅活动</t>
    </r>
  </si>
  <si>
    <r>
      <rPr>
        <sz val="11"/>
        <rFont val="楷体"/>
        <charset val="134"/>
      </rPr>
      <t>蹇</t>
    </r>
    <r>
      <rPr>
        <sz val="11"/>
        <rFont val="Times New Roman"/>
        <charset val="134"/>
      </rPr>
      <t xml:space="preserve">  </t>
    </r>
    <r>
      <rPr>
        <sz val="11"/>
        <rFont val="楷体"/>
        <charset val="134"/>
      </rPr>
      <t>娜</t>
    </r>
  </si>
  <si>
    <t>202021414004</t>
  </si>
  <si>
    <r>
      <rPr>
        <sz val="11"/>
        <rFont val="Times New Roman"/>
        <charset val="134"/>
      </rPr>
      <t>“</t>
    </r>
    <r>
      <rPr>
        <sz val="11"/>
        <rFont val="楷体"/>
        <charset val="134"/>
      </rPr>
      <t>针爱暖冬</t>
    </r>
    <r>
      <rPr>
        <sz val="11"/>
        <rFont val="Times New Roman"/>
        <charset val="134"/>
      </rPr>
      <t>”</t>
    </r>
    <r>
      <rPr>
        <sz val="11"/>
        <rFont val="楷体"/>
        <charset val="134"/>
      </rPr>
      <t>志愿活动、疫情防控志愿活动活动</t>
    </r>
  </si>
  <si>
    <r>
      <rPr>
        <sz val="11"/>
        <rFont val="楷体"/>
        <charset val="134"/>
      </rPr>
      <t>赵梦雅</t>
    </r>
  </si>
  <si>
    <t>202021414010</t>
  </si>
  <si>
    <r>
      <rPr>
        <sz val="11"/>
        <rFont val="Times New Roman"/>
        <charset val="134"/>
      </rPr>
      <t>“</t>
    </r>
    <r>
      <rPr>
        <sz val="11"/>
        <rFont val="楷体"/>
        <charset val="134"/>
      </rPr>
      <t>针爱暖冬</t>
    </r>
    <r>
      <rPr>
        <sz val="11"/>
        <rFont val="Times New Roman"/>
        <charset val="134"/>
      </rPr>
      <t>”</t>
    </r>
    <r>
      <rPr>
        <sz val="11"/>
        <rFont val="楷体"/>
        <charset val="134"/>
      </rPr>
      <t>志愿活动、</t>
    </r>
    <r>
      <rPr>
        <sz val="11"/>
        <rFont val="Times New Roman"/>
        <charset val="134"/>
      </rPr>
      <t>“</t>
    </r>
    <r>
      <rPr>
        <sz val="11"/>
        <rFont val="楷体"/>
        <charset val="134"/>
      </rPr>
      <t>光盘行动</t>
    </r>
    <r>
      <rPr>
        <sz val="11"/>
        <rFont val="Times New Roman"/>
        <charset val="134"/>
      </rPr>
      <t>”</t>
    </r>
    <r>
      <rPr>
        <sz val="11"/>
        <rFont val="楷体"/>
        <charset val="134"/>
      </rPr>
      <t>餐厅活动</t>
    </r>
  </si>
  <si>
    <r>
      <rPr>
        <sz val="11"/>
        <rFont val="楷体"/>
        <charset val="134"/>
      </rPr>
      <t>潘妤婕</t>
    </r>
  </si>
  <si>
    <t>201921501002</t>
  </si>
  <si>
    <r>
      <rPr>
        <sz val="11"/>
        <rFont val="楷体"/>
        <charset val="134"/>
      </rPr>
      <t>防艾志愿活动、针爱暖冬志愿活动、创城志愿活动</t>
    </r>
  </si>
  <si>
    <r>
      <rPr>
        <sz val="11"/>
        <rFont val="楷体"/>
        <charset val="134"/>
      </rPr>
      <t>陈雨欣</t>
    </r>
  </si>
  <si>
    <t>202021502003</t>
  </si>
  <si>
    <r>
      <rPr>
        <sz val="11"/>
        <rFont val="楷体"/>
        <charset val="134"/>
      </rPr>
      <t>针爱暖冬志愿活动、防艾校内宣传、防艾知识巡讲</t>
    </r>
  </si>
  <si>
    <r>
      <rPr>
        <sz val="11"/>
        <rFont val="楷体"/>
        <charset val="134"/>
      </rPr>
      <t>何</t>
    </r>
    <r>
      <rPr>
        <sz val="11"/>
        <rFont val="Times New Roman"/>
        <charset val="134"/>
      </rPr>
      <t xml:space="preserve">  </t>
    </r>
    <r>
      <rPr>
        <sz val="11"/>
        <rFont val="楷体"/>
        <charset val="134"/>
      </rPr>
      <t>垚</t>
    </r>
  </si>
  <si>
    <t>202021502005</t>
  </si>
  <si>
    <r>
      <rPr>
        <sz val="11"/>
        <rFont val="楷体"/>
        <charset val="134"/>
      </rPr>
      <t>针爱暖冬志愿活动、防艾知识巡讲、寒假防疫志愿活动</t>
    </r>
  </si>
  <si>
    <r>
      <rPr>
        <sz val="11"/>
        <rFont val="楷体"/>
        <charset val="134"/>
      </rPr>
      <t>李</t>
    </r>
    <r>
      <rPr>
        <sz val="11"/>
        <rFont val="Times New Roman"/>
        <charset val="134"/>
      </rPr>
      <t xml:space="preserve">  </t>
    </r>
    <r>
      <rPr>
        <sz val="11"/>
        <rFont val="楷体"/>
        <charset val="134"/>
      </rPr>
      <t>妍</t>
    </r>
  </si>
  <si>
    <t>201921502004</t>
  </si>
  <si>
    <r>
      <rPr>
        <sz val="11"/>
        <rFont val="楷体"/>
        <charset val="134"/>
      </rPr>
      <t>针爱暖冬志愿活动、山西大学创城志愿活动、防艾志愿活动</t>
    </r>
  </si>
  <si>
    <r>
      <rPr>
        <sz val="11"/>
        <rFont val="楷体"/>
        <charset val="134"/>
      </rPr>
      <t>张姣姣</t>
    </r>
  </si>
  <si>
    <t>202021414008</t>
  </si>
  <si>
    <r>
      <rPr>
        <sz val="11"/>
        <rFont val="楷体"/>
        <charset val="134"/>
      </rPr>
      <t>防艾志愿活动、</t>
    </r>
    <r>
      <rPr>
        <sz val="11"/>
        <rFont val="Times New Roman"/>
        <charset val="134"/>
      </rPr>
      <t>“</t>
    </r>
    <r>
      <rPr>
        <sz val="11"/>
        <rFont val="楷体"/>
        <charset val="134"/>
      </rPr>
      <t>针爱暖冬</t>
    </r>
    <r>
      <rPr>
        <sz val="11"/>
        <rFont val="Times New Roman"/>
        <charset val="134"/>
      </rPr>
      <t>”</t>
    </r>
    <r>
      <rPr>
        <sz val="11"/>
        <rFont val="楷体"/>
        <charset val="134"/>
      </rPr>
      <t>志愿活动、</t>
    </r>
    <r>
      <rPr>
        <sz val="11"/>
        <rFont val="Times New Roman"/>
        <charset val="134"/>
      </rPr>
      <t>“</t>
    </r>
    <r>
      <rPr>
        <sz val="11"/>
        <rFont val="楷体"/>
        <charset val="134"/>
      </rPr>
      <t>光盘行动</t>
    </r>
    <r>
      <rPr>
        <sz val="11"/>
        <rFont val="Times New Roman"/>
        <charset val="134"/>
      </rPr>
      <t>”</t>
    </r>
    <r>
      <rPr>
        <sz val="11"/>
        <rFont val="楷体"/>
        <charset val="134"/>
      </rPr>
      <t>餐厅活动</t>
    </r>
  </si>
  <si>
    <r>
      <rPr>
        <sz val="11"/>
        <rFont val="楷体"/>
        <charset val="134"/>
      </rPr>
      <t>岳</t>
    </r>
    <r>
      <rPr>
        <sz val="11"/>
        <rFont val="Times New Roman"/>
        <charset val="134"/>
      </rPr>
      <t xml:space="preserve">  </t>
    </r>
    <r>
      <rPr>
        <sz val="11"/>
        <rFont val="楷体"/>
        <charset val="134"/>
      </rPr>
      <t>蓉</t>
    </r>
  </si>
  <si>
    <t>201921501003</t>
  </si>
  <si>
    <r>
      <rPr>
        <sz val="11"/>
        <rFont val="楷体"/>
        <charset val="134"/>
      </rPr>
      <t>针爱暖冬志愿活动、创城志愿活动、防艾志愿活动、寒假志愿服务</t>
    </r>
  </si>
  <si>
    <r>
      <rPr>
        <sz val="11"/>
        <rFont val="楷体"/>
        <charset val="134"/>
      </rPr>
      <t>樊云静</t>
    </r>
  </si>
  <si>
    <t>202021501001</t>
  </si>
  <si>
    <r>
      <rPr>
        <sz val="11"/>
        <rFont val="Times New Roman"/>
        <charset val="134"/>
      </rPr>
      <t>“</t>
    </r>
    <r>
      <rPr>
        <sz val="11"/>
        <rFont val="楷体"/>
        <charset val="134"/>
      </rPr>
      <t>针爱暖冬</t>
    </r>
    <r>
      <rPr>
        <sz val="11"/>
        <rFont val="Times New Roman"/>
        <charset val="134"/>
      </rPr>
      <t>”</t>
    </r>
    <r>
      <rPr>
        <sz val="11"/>
        <rFont val="楷体"/>
        <charset val="134"/>
      </rPr>
      <t>志愿活动、防艾校内宣传（文瀛）、防艾全体志愿活动大会</t>
    </r>
  </si>
  <si>
    <r>
      <rPr>
        <sz val="11"/>
        <rFont val="楷体"/>
        <charset val="134"/>
      </rPr>
      <t>任卓林</t>
    </r>
  </si>
  <si>
    <t>202021501003</t>
  </si>
  <si>
    <r>
      <rPr>
        <sz val="11"/>
        <rFont val="楷体"/>
        <charset val="134"/>
      </rPr>
      <t>苏娇燕</t>
    </r>
  </si>
  <si>
    <t>202021501004</t>
  </si>
  <si>
    <r>
      <rPr>
        <sz val="11"/>
        <rFont val="楷体"/>
        <charset val="134"/>
      </rPr>
      <t>张</t>
    </r>
    <r>
      <rPr>
        <sz val="11"/>
        <rFont val="Times New Roman"/>
        <charset val="134"/>
      </rPr>
      <t xml:space="preserve">  </t>
    </r>
    <r>
      <rPr>
        <sz val="11"/>
        <rFont val="楷体"/>
        <charset val="134"/>
      </rPr>
      <t>媛</t>
    </r>
  </si>
  <si>
    <t>202021501006</t>
  </si>
  <si>
    <r>
      <rPr>
        <sz val="11"/>
        <rFont val="楷体"/>
        <charset val="134"/>
      </rPr>
      <t>郭雅诗</t>
    </r>
  </si>
  <si>
    <t>201921502002</t>
  </si>
  <si>
    <r>
      <rPr>
        <sz val="11"/>
        <rFont val="楷体"/>
        <charset val="134"/>
      </rPr>
      <t>针爱暖冬志愿活动、山西大学创城志愿活动、防疫志愿活动、防艾志愿活动</t>
    </r>
  </si>
  <si>
    <r>
      <rPr>
        <sz val="11"/>
        <rFont val="楷体"/>
        <charset val="134"/>
      </rPr>
      <t>车雪琴</t>
    </r>
  </si>
  <si>
    <t>202021502001</t>
  </si>
  <si>
    <r>
      <rPr>
        <sz val="11"/>
        <rFont val="楷体"/>
        <charset val="134"/>
      </rPr>
      <t>针爱暖冬志愿活动、防艾校内宣传、防艾知识巡讲、防艾全体志愿活动大会</t>
    </r>
  </si>
  <si>
    <r>
      <rPr>
        <sz val="11"/>
        <rFont val="楷体"/>
        <charset val="134"/>
      </rPr>
      <t>陈晓煜</t>
    </r>
  </si>
  <si>
    <t>202021502002</t>
  </si>
  <si>
    <r>
      <rPr>
        <sz val="11"/>
        <rFont val="楷体"/>
        <charset val="134"/>
      </rPr>
      <t>韩瑜茜</t>
    </r>
  </si>
  <si>
    <t>201921502003</t>
  </si>
  <si>
    <r>
      <rPr>
        <sz val="11"/>
        <rFont val="楷体"/>
        <charset val="134"/>
      </rPr>
      <t>针爱暖冬志愿活动、山西大学创城志愿活动、防艾志愿活动、美化校园志愿活动</t>
    </r>
  </si>
  <si>
    <r>
      <rPr>
        <sz val="11"/>
        <rFont val="楷体"/>
        <charset val="134"/>
      </rPr>
      <t>李</t>
    </r>
    <r>
      <rPr>
        <sz val="11"/>
        <rFont val="Times New Roman"/>
        <charset val="134"/>
      </rPr>
      <t xml:space="preserve">  </t>
    </r>
    <r>
      <rPr>
        <sz val="11"/>
        <rFont val="楷体"/>
        <charset val="134"/>
      </rPr>
      <t>京</t>
    </r>
  </si>
  <si>
    <t>201921501001</t>
  </si>
  <si>
    <r>
      <rPr>
        <sz val="11"/>
        <rFont val="Times New Roman"/>
        <charset val="134"/>
      </rPr>
      <t>“</t>
    </r>
    <r>
      <rPr>
        <sz val="11"/>
        <rFont val="楷体"/>
        <charset val="134"/>
      </rPr>
      <t>美化校园，你我同行</t>
    </r>
    <r>
      <rPr>
        <sz val="11"/>
        <rFont val="Times New Roman"/>
        <charset val="134"/>
      </rPr>
      <t>”</t>
    </r>
    <r>
      <rPr>
        <sz val="11"/>
        <rFont val="楷体"/>
        <charset val="134"/>
      </rPr>
      <t>志愿活动、针爱暖冬志愿活动、创城志愿活动、防艾志愿活动、寒假疫情防控</t>
    </r>
  </si>
  <si>
    <t>马克思主义学院志愿服务时长汇总表</t>
  </si>
  <si>
    <t>认定时长/h</t>
  </si>
  <si>
    <t>昝  霖</t>
  </si>
  <si>
    <t>202020711065</t>
  </si>
  <si>
    <t>防艾知识巡讲</t>
  </si>
  <si>
    <t>张燕琴</t>
  </si>
  <si>
    <t>202020711073</t>
  </si>
  <si>
    <t>刘  琳</t>
  </si>
  <si>
    <t>202020711029</t>
  </si>
  <si>
    <t>郭亚茹</t>
  </si>
  <si>
    <t>202020711015</t>
  </si>
  <si>
    <t>武晓奕</t>
  </si>
  <si>
    <t>202020711054</t>
  </si>
  <si>
    <t>卫  敏</t>
  </si>
  <si>
    <t>202020711049</t>
  </si>
  <si>
    <t>郑志洁</t>
  </si>
  <si>
    <t>202020711080</t>
  </si>
  <si>
    <t>常佳玲</t>
  </si>
  <si>
    <t>202020711004</t>
  </si>
  <si>
    <t>刘泠君</t>
  </si>
  <si>
    <t>202020711030</t>
  </si>
  <si>
    <t>洪善村疫情防控活动</t>
  </si>
  <si>
    <t>郭秀云</t>
  </si>
  <si>
    <t>202020711013</t>
  </si>
  <si>
    <t>防艾校内宣传、防艾知识巡讲</t>
  </si>
  <si>
    <t>常  江</t>
  </si>
  <si>
    <t>202020711005</t>
  </si>
  <si>
    <t>防艾校内宣传、防艾知识宣讲</t>
  </si>
  <si>
    <t>穆晓燕</t>
  </si>
  <si>
    <t>202020711035</t>
  </si>
  <si>
    <t>校内防艾宣传，防艾知识培训</t>
  </si>
  <si>
    <t>崔  媛</t>
  </si>
  <si>
    <t>201920711003</t>
  </si>
  <si>
    <t>董文馨</t>
  </si>
  <si>
    <t>201920711004</t>
  </si>
  <si>
    <t>贾浩楠</t>
  </si>
  <si>
    <t>201920711012</t>
  </si>
  <si>
    <t>剌建强</t>
  </si>
  <si>
    <t>201920711014</t>
  </si>
  <si>
    <t>李春燕</t>
  </si>
  <si>
    <t>201920711015</t>
  </si>
  <si>
    <t>王雨洁</t>
  </si>
  <si>
    <t>201920711036</t>
  </si>
  <si>
    <t>张蓓玲</t>
  </si>
  <si>
    <t>201920711039</t>
  </si>
  <si>
    <t>魏  媛</t>
  </si>
  <si>
    <t>202020711051</t>
  </si>
  <si>
    <t>文泰社区疫情防控志愿服务活动</t>
  </si>
  <si>
    <t>马秀梅</t>
  </si>
  <si>
    <t>201920711024</t>
  </si>
  <si>
    <t>疫情防控志愿活动、社区志愿服务</t>
  </si>
  <si>
    <t>杨正坤</t>
  </si>
  <si>
    <t>202020711061</t>
  </si>
  <si>
    <t>防艾知识巡讲、防艾全体志愿者大会</t>
  </si>
  <si>
    <t>陕飞蓉</t>
  </si>
  <si>
    <t>201920711029</t>
  </si>
  <si>
    <t>防艾知识巡讲、创城活动、寒假疫情防控</t>
  </si>
  <si>
    <t>武泽馨</t>
  </si>
  <si>
    <t>202020711055</t>
  </si>
  <si>
    <t>同过村疫情防控志愿活动、防艾知识巡讲</t>
  </si>
  <si>
    <t>陈  榕</t>
  </si>
  <si>
    <t>201920711002</t>
  </si>
  <si>
    <t>山西大学坞城校区创城志愿活动、疫情志愿服务</t>
  </si>
  <si>
    <t>樊小杰</t>
  </si>
  <si>
    <t>201920711005</t>
  </si>
  <si>
    <t>山西大学坞城校区创城志愿活动、防艾知识巡讲</t>
  </si>
  <si>
    <t>刘思彤</t>
  </si>
  <si>
    <t>201920711021</t>
  </si>
  <si>
    <t>山西大学坞城校区志愿创城活动、防艾知识巡讲</t>
  </si>
  <si>
    <t>刘雯艳</t>
  </si>
  <si>
    <t>201920711022</t>
  </si>
  <si>
    <t>乔燕玲</t>
  </si>
  <si>
    <t>201920711027</t>
  </si>
  <si>
    <t>王亚倩</t>
  </si>
  <si>
    <t>201920711034</t>
  </si>
  <si>
    <t>防艾知识巡讲、山西大学坞城校区创城志愿活动</t>
  </si>
  <si>
    <t>王宇宇</t>
  </si>
  <si>
    <t>201920711035</t>
  </si>
  <si>
    <t>201920711040</t>
  </si>
  <si>
    <t>赵  欣</t>
  </si>
  <si>
    <t>201920711041</t>
  </si>
  <si>
    <t>郭佳怡</t>
  </si>
  <si>
    <t>201920711008</t>
  </si>
  <si>
    <t>山西大学坞城校区创城志愿活动、永宁县疫情防控志愿服务</t>
  </si>
  <si>
    <t>周宣君</t>
  </si>
  <si>
    <t>201920711043</t>
  </si>
  <si>
    <t>防艾知识巡讲、山西大学坞城校区创城志愿活动、寒假疫情防控</t>
  </si>
  <si>
    <t>刘耘材</t>
  </si>
  <si>
    <t>201920711023</t>
  </si>
  <si>
    <t>山西大学坞城校区创城志愿活动、新冠肺炎疫情防控志愿者活动</t>
  </si>
  <si>
    <t>周小芳</t>
  </si>
  <si>
    <t>201920711042</t>
  </si>
  <si>
    <t>疫情防控志愿活动、山西大学坞城校区志愿创城活动、防艾知识巡讲</t>
  </si>
  <si>
    <t>郭李峰</t>
  </si>
  <si>
    <t>201920711009</t>
  </si>
  <si>
    <t>防艾知识巡讲、创城活动、防艾负责人大、会防艾全体志愿者大会、防艾校内宣传</t>
  </si>
  <si>
    <t>王  蓉</t>
  </si>
  <si>
    <t>201920711033</t>
  </si>
  <si>
    <t>山西大学坞城校区创城志愿活动防艾知识巡讲、防艾校内宣传、校外防疫志愿活动</t>
  </si>
  <si>
    <t>高彩霞</t>
  </si>
  <si>
    <t>201920711007</t>
  </si>
  <si>
    <t>防艾校内宣传、防艾知识巡讲、防艾全体志愿者大会、山西大学坞城校区创城志愿活动</t>
  </si>
  <si>
    <t>令狐路漫</t>
  </si>
  <si>
    <t>201920711020</t>
  </si>
  <si>
    <r>
      <t>山西大学坞城校区创城志愿活动、抗击疫情青春助力志愿服务活动、
“防疫抗疫</t>
    </r>
    <r>
      <rPr>
        <sz val="11"/>
        <rFont val="等线"/>
        <charset val="134"/>
      </rPr>
      <t>•</t>
    </r>
    <r>
      <rPr>
        <sz val="11"/>
        <rFont val="楷体"/>
        <charset val="134"/>
      </rPr>
      <t>从我做起志愿服务活动”、2020年响应团委到村委会报到</t>
    </r>
  </si>
</sst>
</file>

<file path=xl/styles.xml><?xml version="1.0" encoding="utf-8"?>
<styleSheet xmlns="http://schemas.openxmlformats.org/spreadsheetml/2006/main">
  <numFmts count="11">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Red]0"/>
    <numFmt numFmtId="177" formatCode="0_ "/>
    <numFmt numFmtId="178" formatCode="0.0_ "/>
    <numFmt numFmtId="179" formatCode="0.00_);[Red]\(0.00\)"/>
    <numFmt numFmtId="180" formatCode="000000"/>
    <numFmt numFmtId="181" formatCode="0.0"/>
    <numFmt numFmtId="182" formatCode="0_);\(0\)"/>
  </numFmts>
  <fonts count="69">
    <font>
      <sz val="11"/>
      <name val="等线"/>
      <charset val="134"/>
    </font>
    <font>
      <b/>
      <sz val="20"/>
      <color theme="1"/>
      <name val="楷体"/>
      <charset val="134"/>
    </font>
    <font>
      <b/>
      <sz val="28"/>
      <color theme="1"/>
      <name val="楷体"/>
      <charset val="134"/>
    </font>
    <font>
      <sz val="12"/>
      <color theme="1"/>
      <name val="楷体"/>
      <charset val="134"/>
    </font>
    <font>
      <sz val="11"/>
      <color theme="1"/>
      <name val="楷体"/>
      <charset val="134"/>
    </font>
    <font>
      <sz val="11"/>
      <color rgb="FF000000"/>
      <name val="楷体"/>
      <charset val="134"/>
    </font>
    <font>
      <sz val="11"/>
      <name val="楷体"/>
      <charset val="134"/>
    </font>
    <font>
      <b/>
      <sz val="18"/>
      <name val="楷体"/>
      <charset val="134"/>
    </font>
    <font>
      <sz val="18"/>
      <name val="楷体"/>
      <charset val="134"/>
    </font>
    <font>
      <sz val="12"/>
      <name val="Times New Roman"/>
      <charset val="134"/>
    </font>
    <font>
      <sz val="11"/>
      <name val="Times New Roman"/>
      <charset val="134"/>
    </font>
    <font>
      <sz val="11"/>
      <color rgb="FF000000"/>
      <name val="Times New Roman"/>
      <charset val="134"/>
    </font>
    <font>
      <sz val="26"/>
      <color theme="1"/>
      <name val="Times New Roman"/>
      <charset val="134"/>
    </font>
    <font>
      <b/>
      <sz val="48"/>
      <color theme="1"/>
      <name val="楷体"/>
      <charset val="134"/>
    </font>
    <font>
      <sz val="26"/>
      <name val="Times New Roman"/>
      <charset val="134"/>
    </font>
    <font>
      <sz val="26"/>
      <color rgb="FF000000"/>
      <name val="Times New Roman"/>
      <charset val="134"/>
    </font>
    <font>
      <sz val="11"/>
      <color theme="1"/>
      <name val="等线"/>
      <charset val="134"/>
      <scheme val="minor"/>
    </font>
    <font>
      <b/>
      <sz val="18"/>
      <color rgb="FF000000"/>
      <name val="楷体"/>
      <charset val="134"/>
    </font>
    <font>
      <b/>
      <sz val="18"/>
      <color rgb="FF000000"/>
      <name val="Times New Roman"/>
      <charset val="134"/>
    </font>
    <font>
      <sz val="12"/>
      <color rgb="FF000000"/>
      <name val="Times New Roman"/>
      <charset val="134"/>
    </font>
    <font>
      <sz val="11"/>
      <color theme="1"/>
      <name val="Times New Roman"/>
      <charset val="134"/>
    </font>
    <font>
      <sz val="12"/>
      <color rgb="FF000000"/>
      <name val="楷体"/>
      <charset val="134"/>
    </font>
    <font>
      <b/>
      <sz val="20"/>
      <name val="楷体"/>
      <charset val="134"/>
    </font>
    <font>
      <b/>
      <sz val="20"/>
      <name val="Times New Roman"/>
      <charset val="134"/>
    </font>
    <font>
      <sz val="11"/>
      <color rgb="FF000000"/>
      <name val="等线"/>
      <charset val="134"/>
    </font>
    <font>
      <b/>
      <sz val="22"/>
      <color theme="1"/>
      <name val="楷体"/>
      <charset val="134"/>
    </font>
    <font>
      <b/>
      <sz val="22"/>
      <color theme="1"/>
      <name val="Times New Roman"/>
      <charset val="134"/>
    </font>
    <font>
      <sz val="12"/>
      <color theme="1"/>
      <name val="Times New Roman"/>
      <charset val="134"/>
    </font>
    <font>
      <sz val="10"/>
      <color theme="1"/>
      <name val="Times New Roman"/>
      <charset val="134"/>
    </font>
    <font>
      <sz val="20"/>
      <name val="Times New Roman"/>
      <charset val="134"/>
    </font>
    <font>
      <sz val="20"/>
      <name val="楷体"/>
      <charset val="134"/>
    </font>
    <font>
      <b/>
      <sz val="20"/>
      <color rgb="FF000000"/>
      <name val="楷体"/>
      <charset val="134"/>
    </font>
    <font>
      <b/>
      <sz val="11"/>
      <color rgb="FF000000"/>
      <name val="楷体"/>
      <charset val="134"/>
    </font>
    <font>
      <sz val="14"/>
      <color rgb="FF000000"/>
      <name val="Times New Roman"/>
      <charset val="134"/>
    </font>
    <font>
      <sz val="10"/>
      <name val="等线"/>
      <charset val="134"/>
    </font>
    <font>
      <sz val="11"/>
      <color theme="1"/>
      <name val="仿宋"/>
      <charset val="134"/>
    </font>
    <font>
      <b/>
      <sz val="22"/>
      <color rgb="FF000000"/>
      <name val="楷体"/>
      <charset val="134"/>
    </font>
    <font>
      <b/>
      <sz val="26"/>
      <color theme="1"/>
      <name val="楷体"/>
      <charset val="134"/>
    </font>
    <font>
      <sz val="9"/>
      <color rgb="FF000000"/>
      <name val="Times New Roman"/>
      <charset val="134"/>
    </font>
    <font>
      <b/>
      <sz val="22"/>
      <color rgb="FF000000"/>
      <name val="Times New Roman"/>
      <charset val="134"/>
    </font>
    <font>
      <sz val="16"/>
      <color theme="1"/>
      <name val="Times New Roman"/>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sz val="11"/>
      <color rgb="FF006100"/>
      <name val="等线"/>
      <charset val="0"/>
      <scheme val="minor"/>
    </font>
    <font>
      <sz val="11"/>
      <color rgb="FFFA7D00"/>
      <name val="等线"/>
      <charset val="0"/>
      <scheme val="minor"/>
    </font>
    <font>
      <b/>
      <sz val="11"/>
      <color rgb="FFFA7D00"/>
      <name val="等线"/>
      <charset val="0"/>
      <scheme val="minor"/>
    </font>
    <font>
      <sz val="12"/>
      <name val="楷体"/>
      <charset val="134"/>
    </font>
    <font>
      <sz val="26"/>
      <color theme="1"/>
      <name val="楷体"/>
      <charset val="134"/>
    </font>
    <font>
      <sz val="26"/>
      <name val="楷体"/>
      <charset val="134"/>
    </font>
    <font>
      <sz val="26"/>
      <color rgb="FF000000"/>
      <name val="楷体"/>
      <charset val="134"/>
    </font>
    <font>
      <sz val="10"/>
      <color theme="1"/>
      <name val="楷体"/>
      <charset val="134"/>
    </font>
    <font>
      <sz val="11"/>
      <color rgb="FF000000"/>
      <name val="宋体"/>
      <charset val="134"/>
    </font>
    <font>
      <b/>
      <sz val="20"/>
      <color rgb="FF000000"/>
      <name val="Arial"/>
      <charset val="134"/>
    </font>
    <font>
      <sz val="11"/>
      <color theme="1"/>
      <name val="宋体"/>
      <charset val="134"/>
    </font>
    <font>
      <sz val="9"/>
      <color rgb="FF000000"/>
      <name val="楷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top/>
      <bottom/>
      <diagonal/>
    </border>
    <border>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16" fillId="0" borderId="0" applyFont="0" applyFill="0" applyBorder="0" applyAlignment="0" applyProtection="0">
      <alignment vertical="center"/>
    </xf>
    <xf numFmtId="0" fontId="41" fillId="28" borderId="0" applyNumberFormat="0" applyBorder="0" applyAlignment="0" applyProtection="0">
      <alignment vertical="center"/>
    </xf>
    <xf numFmtId="0" fontId="56" fillId="25" borderId="21"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41" fillId="10" borderId="0" applyNumberFormat="0" applyBorder="0" applyAlignment="0" applyProtection="0">
      <alignment vertical="center"/>
    </xf>
    <xf numFmtId="0" fontId="48" fillId="11" borderId="0" applyNumberFormat="0" applyBorder="0" applyAlignment="0" applyProtection="0">
      <alignment vertical="center"/>
    </xf>
    <xf numFmtId="43" fontId="16" fillId="0" borderId="0" applyFont="0" applyFill="0" applyBorder="0" applyAlignment="0" applyProtection="0">
      <alignment vertical="center"/>
    </xf>
    <xf numFmtId="0" fontId="49" fillId="24" borderId="0" applyNumberFormat="0" applyBorder="0" applyAlignment="0" applyProtection="0">
      <alignment vertical="center"/>
    </xf>
    <xf numFmtId="0" fontId="54" fillId="0" borderId="0" applyNumberFormat="0" applyFill="0" applyBorder="0" applyAlignment="0" applyProtection="0">
      <alignment vertical="center"/>
    </xf>
    <xf numFmtId="9" fontId="16" fillId="0" borderId="0" applyFont="0" applyFill="0" applyBorder="0" applyAlignment="0" applyProtection="0">
      <alignment vertical="center"/>
    </xf>
    <xf numFmtId="0" fontId="47" fillId="0" borderId="0" applyNumberFormat="0" applyFill="0" applyBorder="0" applyAlignment="0" applyProtection="0">
      <alignment vertical="center"/>
    </xf>
    <xf numFmtId="0" fontId="16" fillId="17" borderId="18" applyNumberFormat="0" applyFont="0" applyAlignment="0" applyProtection="0">
      <alignment vertical="center"/>
    </xf>
    <xf numFmtId="0" fontId="49" fillId="30" borderId="0" applyNumberFormat="0" applyBorder="0" applyAlignment="0" applyProtection="0">
      <alignment vertical="center"/>
    </xf>
    <xf numFmtId="0" fontId="46"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1" fillId="0" borderId="16" applyNumberFormat="0" applyFill="0" applyAlignment="0" applyProtection="0">
      <alignment vertical="center"/>
    </xf>
    <xf numFmtId="0" fontId="43" fillId="0" borderId="16" applyNumberFormat="0" applyFill="0" applyAlignment="0" applyProtection="0">
      <alignment vertical="center"/>
    </xf>
    <xf numFmtId="0" fontId="49" fillId="23" borderId="0" applyNumberFormat="0" applyBorder="0" applyAlignment="0" applyProtection="0">
      <alignment vertical="center"/>
    </xf>
    <xf numFmtId="0" fontId="46" fillId="0" borderId="20" applyNumberFormat="0" applyFill="0" applyAlignment="0" applyProtection="0">
      <alignment vertical="center"/>
    </xf>
    <xf numFmtId="0" fontId="49" fillId="22" borderId="0" applyNumberFormat="0" applyBorder="0" applyAlignment="0" applyProtection="0">
      <alignment vertical="center"/>
    </xf>
    <xf numFmtId="0" fontId="50" fillId="16" borderId="17" applyNumberFormat="0" applyAlignment="0" applyProtection="0">
      <alignment vertical="center"/>
    </xf>
    <xf numFmtId="0" fontId="59" fillId="16" borderId="21" applyNumberFormat="0" applyAlignment="0" applyProtection="0">
      <alignment vertical="center"/>
    </xf>
    <xf numFmtId="0" fontId="42" fillId="8" borderId="15" applyNumberFormat="0" applyAlignment="0" applyProtection="0">
      <alignment vertical="center"/>
    </xf>
    <xf numFmtId="0" fontId="41" fillId="27" borderId="0" applyNumberFormat="0" applyBorder="0" applyAlignment="0" applyProtection="0">
      <alignment vertical="center"/>
    </xf>
    <xf numFmtId="0" fontId="49" fillId="15" borderId="0" applyNumberFormat="0" applyBorder="0" applyAlignment="0" applyProtection="0">
      <alignment vertical="center"/>
    </xf>
    <xf numFmtId="0" fontId="58" fillId="0" borderId="22" applyNumberFormat="0" applyFill="0" applyAlignment="0" applyProtection="0">
      <alignment vertical="center"/>
    </xf>
    <xf numFmtId="0" fontId="52" fillId="0" borderId="19" applyNumberFormat="0" applyFill="0" applyAlignment="0" applyProtection="0">
      <alignment vertical="center"/>
    </xf>
    <xf numFmtId="0" fontId="57" fillId="26" borderId="0" applyNumberFormat="0" applyBorder="0" applyAlignment="0" applyProtection="0">
      <alignment vertical="center"/>
    </xf>
    <xf numFmtId="0" fontId="55" fillId="21" borderId="0" applyNumberFormat="0" applyBorder="0" applyAlignment="0" applyProtection="0">
      <alignment vertical="center"/>
    </xf>
    <xf numFmtId="0" fontId="41" fillId="34" borderId="0" applyNumberFormat="0" applyBorder="0" applyAlignment="0" applyProtection="0">
      <alignment vertical="center"/>
    </xf>
    <xf numFmtId="0" fontId="49" fillId="14" borderId="0" applyNumberFormat="0" applyBorder="0" applyAlignment="0" applyProtection="0">
      <alignment vertical="center"/>
    </xf>
    <xf numFmtId="0" fontId="41" fillId="33" borderId="0" applyNumberFormat="0" applyBorder="0" applyAlignment="0" applyProtection="0">
      <alignment vertical="center"/>
    </xf>
    <xf numFmtId="0" fontId="41" fillId="7" borderId="0" applyNumberFormat="0" applyBorder="0" applyAlignment="0" applyProtection="0">
      <alignment vertical="center"/>
    </xf>
    <xf numFmtId="0" fontId="41" fillId="32" borderId="0" applyNumberFormat="0" applyBorder="0" applyAlignment="0" applyProtection="0">
      <alignment vertical="center"/>
    </xf>
    <xf numFmtId="0" fontId="41" fillId="6" borderId="0" applyNumberFormat="0" applyBorder="0" applyAlignment="0" applyProtection="0">
      <alignment vertical="center"/>
    </xf>
    <xf numFmtId="0" fontId="49" fillId="19" borderId="0" applyNumberFormat="0" applyBorder="0" applyAlignment="0" applyProtection="0">
      <alignment vertical="center"/>
    </xf>
    <xf numFmtId="0" fontId="49" fillId="13" borderId="0" applyNumberFormat="0" applyBorder="0" applyAlignment="0" applyProtection="0">
      <alignment vertical="center"/>
    </xf>
    <xf numFmtId="0" fontId="41" fillId="31" borderId="0" applyNumberFormat="0" applyBorder="0" applyAlignment="0" applyProtection="0">
      <alignment vertical="center"/>
    </xf>
    <xf numFmtId="0" fontId="41" fillId="5" borderId="0" applyNumberFormat="0" applyBorder="0" applyAlignment="0" applyProtection="0">
      <alignment vertical="center"/>
    </xf>
    <xf numFmtId="0" fontId="49" fillId="12" borderId="0" applyNumberFormat="0" applyBorder="0" applyAlignment="0" applyProtection="0">
      <alignment vertical="center"/>
    </xf>
    <xf numFmtId="0" fontId="41" fillId="4" borderId="0" applyNumberFormat="0" applyBorder="0" applyAlignment="0" applyProtection="0">
      <alignment vertical="center"/>
    </xf>
    <xf numFmtId="0" fontId="49" fillId="29" borderId="0" applyNumberFormat="0" applyBorder="0" applyAlignment="0" applyProtection="0">
      <alignment vertical="center"/>
    </xf>
    <xf numFmtId="0" fontId="49" fillId="18" borderId="0" applyNumberFormat="0" applyBorder="0" applyAlignment="0" applyProtection="0">
      <alignment vertical="center"/>
    </xf>
    <xf numFmtId="0" fontId="41" fillId="9" borderId="0" applyNumberFormat="0" applyBorder="0" applyAlignment="0" applyProtection="0">
      <alignment vertical="center"/>
    </xf>
    <xf numFmtId="0" fontId="49" fillId="20" borderId="0" applyNumberFormat="0" applyBorder="0" applyAlignment="0" applyProtection="0">
      <alignment vertical="center"/>
    </xf>
  </cellStyleXfs>
  <cellXfs count="284">
    <xf numFmtId="0" fontId="0" fillId="0" borderId="0" xfId="0">
      <alignment vertical="center"/>
    </xf>
    <xf numFmtId="0" fontId="0" fillId="0" borderId="0" xfId="0" applyAlignment="1">
      <alignment vertical="center" wrapText="1"/>
    </xf>
    <xf numFmtId="0" fontId="1"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0" xfId="0" applyFont="1" applyFill="1" applyAlignment="1">
      <alignment horizontal="center" vertical="center" wrapText="1"/>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0" fontId="11" fillId="0" borderId="0" xfId="0" applyFont="1" applyAlignment="1">
      <alignment horizontal="left" vertical="center"/>
    </xf>
    <xf numFmtId="0" fontId="0" fillId="0" borderId="0" xfId="0" applyFont="1" applyFill="1" applyBorder="1" applyAlignment="1">
      <alignment horizontal="center" vertical="center" wrapText="1"/>
    </xf>
    <xf numFmtId="0" fontId="12" fillId="0" borderId="0" xfId="0" applyFont="1" applyFill="1" applyAlignment="1"/>
    <xf numFmtId="176" fontId="12" fillId="0" borderId="0" xfId="0" applyNumberFormat="1" applyFont="1" applyFill="1" applyAlignment="1"/>
    <xf numFmtId="0" fontId="12" fillId="0" borderId="0" xfId="0" applyFont="1" applyFill="1" applyAlignment="1">
      <alignment horizontal="center"/>
    </xf>
    <xf numFmtId="177" fontId="13" fillId="0" borderId="1" xfId="0" applyNumberFormat="1" applyFont="1" applyFill="1" applyBorder="1" applyAlignment="1">
      <alignment horizontal="center" vertical="center"/>
    </xf>
    <xf numFmtId="177" fontId="12" fillId="0" borderId="1" xfId="0" applyNumberFormat="1" applyFont="1" applyFill="1" applyBorder="1" applyAlignment="1">
      <alignment horizontal="center" vertical="center"/>
    </xf>
    <xf numFmtId="176" fontId="12" fillId="0" borderId="1" xfId="0" applyNumberFormat="1" applyFont="1" applyFill="1" applyBorder="1" applyAlignment="1">
      <alignment horizontal="center" vertical="center"/>
    </xf>
    <xf numFmtId="0" fontId="12" fillId="0" borderId="1" xfId="0" applyFont="1" applyFill="1" applyBorder="1" applyAlignment="1">
      <alignment horizontal="center" vertical="center"/>
    </xf>
    <xf numFmtId="178" fontId="12" fillId="0" borderId="1"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178" fontId="12"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177" fontId="15" fillId="0" borderId="1" xfId="0" applyNumberFormat="1" applyFont="1" applyFill="1" applyBorder="1" applyAlignment="1">
      <alignment horizontal="center" vertical="center" wrapText="1"/>
    </xf>
    <xf numFmtId="176" fontId="15" fillId="0" borderId="1" xfId="0" applyNumberFormat="1" applyFont="1" applyFill="1" applyBorder="1" applyAlignment="1">
      <alignment horizontal="center" vertical="center" wrapText="1"/>
    </xf>
    <xf numFmtId="178" fontId="15" fillId="0" borderId="1" xfId="0" applyNumberFormat="1" applyFont="1" applyFill="1" applyBorder="1" applyAlignment="1">
      <alignment horizontal="center" vertical="center" wrapText="1"/>
    </xf>
    <xf numFmtId="178" fontId="14" fillId="0" borderId="1" xfId="0" applyNumberFormat="1" applyFont="1" applyFill="1" applyBorder="1" applyAlignment="1">
      <alignment horizontal="center" vertical="center" wrapText="1"/>
    </xf>
    <xf numFmtId="177" fontId="14" fillId="0" borderId="1" xfId="0" applyNumberFormat="1" applyFont="1" applyFill="1" applyBorder="1" applyAlignment="1">
      <alignment horizontal="center" vertical="center" wrapText="1"/>
    </xf>
    <xf numFmtId="0" fontId="16" fillId="0" borderId="0" xfId="0" applyFont="1" applyFill="1" applyAlignment="1">
      <alignment horizontal="distributed" vertical="center" wrapText="1"/>
    </xf>
    <xf numFmtId="0" fontId="16" fillId="0" borderId="0" xfId="0" applyFont="1" applyFill="1" applyAlignment="1">
      <alignment vertical="center" wrapText="1"/>
    </xf>
    <xf numFmtId="179" fontId="16" fillId="0" borderId="0" xfId="0" applyNumberFormat="1" applyFont="1" applyFill="1" applyAlignment="1">
      <alignment horizontal="left" vertical="center" wrapText="1"/>
    </xf>
    <xf numFmtId="0" fontId="17" fillId="0" borderId="1" xfId="0" applyFont="1" applyBorder="1" applyAlignment="1">
      <alignment horizontal="center" vertical="center"/>
    </xf>
    <xf numFmtId="0" fontId="18" fillId="0" borderId="1" xfId="0" applyFont="1" applyBorder="1" applyAlignment="1">
      <alignment horizontal="center" vertical="center"/>
    </xf>
    <xf numFmtId="0" fontId="19" fillId="0" borderId="5" xfId="0" applyFont="1" applyFill="1" applyBorder="1" applyAlignment="1">
      <alignment horizontal="center" vertical="center" wrapText="1"/>
    </xf>
    <xf numFmtId="0" fontId="20" fillId="0" borderId="1" xfId="0" applyFont="1" applyFill="1" applyBorder="1" applyAlignment="1">
      <alignment horizontal="distributed" vertical="center" wrapText="1"/>
    </xf>
    <xf numFmtId="180" fontId="20"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179" fontId="20" fillId="0" borderId="1" xfId="0" applyNumberFormat="1" applyFont="1" applyFill="1" applyBorder="1" applyAlignment="1">
      <alignment horizontal="center" vertical="center" wrapText="1"/>
    </xf>
    <xf numFmtId="176" fontId="20" fillId="0" borderId="1" xfId="0" applyNumberFormat="1" applyFont="1" applyFill="1" applyBorder="1" applyAlignment="1">
      <alignment horizontal="center" vertical="center" wrapText="1"/>
    </xf>
    <xf numFmtId="0" fontId="20" fillId="0" borderId="1" xfId="0" applyFont="1" applyFill="1" applyBorder="1" applyAlignment="1">
      <alignment horizontal="distributed" vertical="center"/>
    </xf>
    <xf numFmtId="49" fontId="20" fillId="0" borderId="1" xfId="0" applyNumberFormat="1" applyFont="1" applyFill="1" applyBorder="1" applyAlignment="1">
      <alignment horizontal="center" vertical="center"/>
    </xf>
    <xf numFmtId="0" fontId="20" fillId="0" borderId="1" xfId="0" applyFont="1" applyFill="1" applyBorder="1" applyAlignment="1">
      <alignment horizontal="center" vertical="center"/>
    </xf>
    <xf numFmtId="177" fontId="20" fillId="0" borderId="1" xfId="0" applyNumberFormat="1" applyFont="1" applyFill="1" applyBorder="1" applyAlignment="1">
      <alignment horizontal="center" vertical="center" wrapText="1"/>
    </xf>
    <xf numFmtId="0" fontId="20" fillId="0" borderId="1" xfId="0" applyNumberFormat="1" applyFont="1" applyFill="1" applyBorder="1" applyAlignment="1">
      <alignment horizontal="distributed" vertical="center" wrapText="1"/>
    </xf>
    <xf numFmtId="0" fontId="20" fillId="0" borderId="1" xfId="0" applyNumberFormat="1" applyFont="1" applyFill="1" applyBorder="1" applyAlignment="1">
      <alignment horizontal="center" vertical="center" wrapText="1"/>
    </xf>
    <xf numFmtId="49" fontId="20" fillId="0" borderId="1" xfId="0" applyNumberFormat="1" applyFont="1" applyFill="1" applyBorder="1" applyAlignment="1">
      <alignment horizontal="center" vertical="center" wrapText="1"/>
    </xf>
    <xf numFmtId="1" fontId="20" fillId="0" borderId="1" xfId="0" applyNumberFormat="1" applyFont="1" applyFill="1" applyBorder="1" applyAlignment="1">
      <alignment horizontal="center" vertical="center" wrapText="1"/>
    </xf>
    <xf numFmtId="49" fontId="20" fillId="0" borderId="1" xfId="0" applyNumberFormat="1" applyFont="1" applyFill="1" applyBorder="1" applyAlignment="1">
      <alignment horizontal="distributed" vertical="center" wrapText="1"/>
    </xf>
    <xf numFmtId="0" fontId="20" fillId="0" borderId="3" xfId="0" applyFont="1" applyFill="1" applyBorder="1" applyAlignment="1">
      <alignment horizontal="distributed" vertical="center" wrapText="1"/>
    </xf>
    <xf numFmtId="49" fontId="20" fillId="0" borderId="3" xfId="0" applyNumberFormat="1" applyFont="1" applyFill="1" applyBorder="1" applyAlignment="1">
      <alignment horizontal="center" vertical="center" wrapText="1"/>
    </xf>
    <xf numFmtId="0" fontId="20" fillId="0" borderId="3" xfId="0" applyFont="1" applyFill="1" applyBorder="1" applyAlignment="1">
      <alignment horizontal="center" vertical="center" wrapText="1"/>
    </xf>
    <xf numFmtId="179" fontId="20" fillId="0" borderId="3" xfId="0" applyNumberFormat="1" applyFont="1" applyFill="1" applyBorder="1" applyAlignment="1">
      <alignment horizontal="center" vertical="center" wrapText="1"/>
    </xf>
    <xf numFmtId="0" fontId="20" fillId="0" borderId="6" xfId="0" applyFont="1" applyFill="1" applyBorder="1" applyAlignment="1">
      <alignment horizontal="distributed" vertical="center" wrapText="1"/>
    </xf>
    <xf numFmtId="0" fontId="20" fillId="0" borderId="6" xfId="0" applyFont="1" applyFill="1" applyBorder="1" applyAlignment="1">
      <alignment horizontal="center" vertical="center" wrapText="1"/>
    </xf>
    <xf numFmtId="0" fontId="20" fillId="0" borderId="5" xfId="0" applyFont="1" applyFill="1" applyBorder="1" applyAlignment="1">
      <alignment horizontal="distributed" vertical="center"/>
    </xf>
    <xf numFmtId="49" fontId="20" fillId="0" borderId="5" xfId="0" applyNumberFormat="1" applyFont="1" applyFill="1" applyBorder="1" applyAlignment="1">
      <alignment horizontal="center" vertical="center"/>
    </xf>
    <xf numFmtId="0" fontId="20" fillId="0" borderId="5" xfId="0" applyFont="1" applyFill="1" applyBorder="1" applyAlignment="1">
      <alignment horizontal="center" vertical="center"/>
    </xf>
    <xf numFmtId="0" fontId="20" fillId="0" borderId="5" xfId="0" applyFont="1" applyFill="1" applyBorder="1" applyAlignment="1">
      <alignment horizontal="center" vertical="center" wrapText="1"/>
    </xf>
    <xf numFmtId="0" fontId="20" fillId="0" borderId="5" xfId="0" applyFont="1" applyFill="1" applyBorder="1" applyAlignment="1">
      <alignment horizontal="distributed" vertical="center" wrapText="1"/>
    </xf>
    <xf numFmtId="49" fontId="20" fillId="0" borderId="5" xfId="0" applyNumberFormat="1" applyFont="1" applyFill="1" applyBorder="1" applyAlignment="1">
      <alignment horizontal="center" vertical="center" wrapText="1"/>
    </xf>
    <xf numFmtId="179" fontId="20" fillId="0" borderId="5" xfId="0" applyNumberFormat="1" applyFont="1" applyFill="1" applyBorder="1" applyAlignment="1">
      <alignment horizontal="center" vertical="center" wrapText="1"/>
    </xf>
    <xf numFmtId="0" fontId="20" fillId="0" borderId="5" xfId="0" applyNumberFormat="1" applyFont="1" applyFill="1" applyBorder="1" applyAlignment="1">
      <alignment horizontal="distributed" vertical="center" wrapText="1"/>
    </xf>
    <xf numFmtId="0" fontId="20" fillId="0" borderId="5" xfId="0" applyNumberFormat="1" applyFont="1" applyFill="1" applyBorder="1" applyAlignment="1">
      <alignment horizontal="center" vertical="center" wrapText="1"/>
    </xf>
    <xf numFmtId="181" fontId="20" fillId="0" borderId="5" xfId="0" applyNumberFormat="1" applyFont="1" applyFill="1" applyBorder="1" applyAlignment="1">
      <alignment horizontal="center" vertical="center" wrapText="1"/>
    </xf>
    <xf numFmtId="178" fontId="20" fillId="0" borderId="5" xfId="0" applyNumberFormat="1" applyFont="1" applyFill="1" applyBorder="1" applyAlignment="1">
      <alignment horizontal="center" vertical="center" wrapText="1"/>
    </xf>
    <xf numFmtId="177" fontId="20" fillId="0" borderId="5" xfId="0" applyNumberFormat="1" applyFont="1" applyFill="1" applyBorder="1" applyAlignment="1">
      <alignment horizontal="center" vertical="center" wrapText="1"/>
    </xf>
    <xf numFmtId="0" fontId="21" fillId="0" borderId="0" xfId="0" applyFont="1" applyFill="1" applyBorder="1" applyAlignment="1">
      <alignment horizontal="left" vertical="center"/>
    </xf>
    <xf numFmtId="0" fontId="19" fillId="0" borderId="0" xfId="0" applyFont="1" applyFill="1" applyBorder="1" applyAlignment="1">
      <alignment horizontal="left" vertical="center"/>
    </xf>
    <xf numFmtId="0" fontId="22" fillId="0" borderId="1" xfId="0" applyFont="1" applyBorder="1" applyAlignment="1">
      <alignment horizontal="center" vertical="center"/>
    </xf>
    <xf numFmtId="0" fontId="23" fillId="0" borderId="1" xfId="0" applyFont="1" applyBorder="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Border="1" applyAlignment="1">
      <alignment horizontal="center" vertical="center" wrapText="1"/>
    </xf>
    <xf numFmtId="0" fontId="24" fillId="0" borderId="0" xfId="0" applyFont="1" applyBorder="1" applyAlignment="1">
      <alignment horizontal="center" vertical="center"/>
    </xf>
    <xf numFmtId="0" fontId="24" fillId="0" borderId="0" xfId="0" applyFont="1" applyBorder="1">
      <alignment vertical="center"/>
    </xf>
    <xf numFmtId="0" fontId="20" fillId="0" borderId="0" xfId="0" applyFont="1" applyFill="1" applyAlignment="1">
      <alignment horizontal="center" vertical="center"/>
    </xf>
    <xf numFmtId="0" fontId="20" fillId="0" borderId="0" xfId="0" applyFont="1" applyFill="1" applyAlignment="1">
      <alignment horizontal="center" vertical="center" wrapText="1"/>
    </xf>
    <xf numFmtId="0" fontId="25" fillId="0" borderId="0" xfId="0" applyFont="1" applyFill="1" applyBorder="1" applyAlignment="1">
      <alignment horizontal="center" vertical="center"/>
    </xf>
    <xf numFmtId="0" fontId="26" fillId="0" borderId="0" xfId="0" applyFont="1" applyFill="1" applyBorder="1" applyAlignment="1">
      <alignment horizontal="center" vertical="center"/>
    </xf>
    <xf numFmtId="0" fontId="27" fillId="0" borderId="1" xfId="0" applyFont="1" applyFill="1" applyBorder="1" applyAlignment="1">
      <alignment horizontal="center" vertical="center"/>
    </xf>
    <xf numFmtId="0" fontId="27"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0" fillId="0" borderId="0" xfId="0" applyFont="1" applyFill="1" applyBorder="1" applyAlignment="1">
      <alignment horizontal="center" vertical="center"/>
    </xf>
    <xf numFmtId="0" fontId="20" fillId="0" borderId="0" xfId="0" applyFont="1" applyFill="1" applyBorder="1" applyAlignment="1">
      <alignment horizontal="center" vertical="center" wrapText="1"/>
    </xf>
    <xf numFmtId="0" fontId="10" fillId="0" borderId="1" xfId="0" applyFont="1" applyFill="1" applyBorder="1" applyAlignment="1">
      <alignment vertical="center"/>
    </xf>
    <xf numFmtId="0" fontId="10" fillId="0" borderId="1" xfId="0" applyFont="1" applyFill="1" applyBorder="1" applyAlignment="1">
      <alignment vertical="center" wrapText="1"/>
    </xf>
    <xf numFmtId="0" fontId="29"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xf>
    <xf numFmtId="0" fontId="10"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0" fillId="0" borderId="0" xfId="0" applyFont="1" applyFill="1" applyBorder="1" applyAlignment="1">
      <alignment vertical="center"/>
    </xf>
    <xf numFmtId="0" fontId="10" fillId="0" borderId="0" xfId="0" applyFont="1" applyFill="1" applyBorder="1" applyAlignment="1">
      <alignment vertical="center" wrapText="1"/>
    </xf>
    <xf numFmtId="0" fontId="10" fillId="0" borderId="2" xfId="0" applyFont="1" applyFill="1" applyBorder="1" applyAlignment="1">
      <alignment vertical="center"/>
    </xf>
    <xf numFmtId="0" fontId="10" fillId="0" borderId="7" xfId="0" applyFont="1" applyFill="1" applyBorder="1" applyAlignment="1">
      <alignment vertical="center" wrapText="1"/>
    </xf>
    <xf numFmtId="0" fontId="10" fillId="0" borderId="8" xfId="0" applyFont="1" applyFill="1" applyBorder="1" applyAlignment="1">
      <alignment vertical="center" wrapText="1"/>
    </xf>
    <xf numFmtId="0" fontId="11" fillId="0" borderId="0" xfId="0" applyFont="1" applyBorder="1" applyAlignment="1">
      <alignment horizontal="center" vertical="center"/>
    </xf>
    <xf numFmtId="49" fontId="11" fillId="0" borderId="0" xfId="0" applyNumberFormat="1" applyFont="1" applyBorder="1" applyAlignment="1">
      <alignment horizontal="center" vertical="center"/>
    </xf>
    <xf numFmtId="0" fontId="11" fillId="0" borderId="1" xfId="0" applyFont="1" applyBorder="1" applyAlignment="1">
      <alignment horizontal="center" vertical="center"/>
    </xf>
    <xf numFmtId="0" fontId="18" fillId="0" borderId="0" xfId="0" applyFont="1" applyBorder="1" applyAlignment="1">
      <alignment horizontal="center" vertical="center"/>
    </xf>
    <xf numFmtId="0" fontId="21" fillId="0" borderId="1" xfId="0" applyFont="1" applyBorder="1" applyAlignment="1">
      <alignment horizontal="center" vertical="center"/>
    </xf>
    <xf numFmtId="49" fontId="21" fillId="0" borderId="1" xfId="0" applyNumberFormat="1" applyFont="1" applyBorder="1" applyAlignment="1">
      <alignment horizontal="center" vertical="center"/>
    </xf>
    <xf numFmtId="0" fontId="21" fillId="0" borderId="8" xfId="0" applyFont="1" applyBorder="1" applyAlignment="1">
      <alignment horizontal="center" vertical="center"/>
    </xf>
    <xf numFmtId="49" fontId="11" fillId="0" borderId="1" xfId="0" applyNumberFormat="1" applyFont="1" applyBorder="1" applyAlignment="1">
      <alignment horizontal="center" vertical="center"/>
    </xf>
    <xf numFmtId="181" fontId="11" fillId="0" borderId="8" xfId="0" applyNumberFormat="1" applyFont="1" applyBorder="1" applyAlignment="1">
      <alignment horizontal="center" vertical="center"/>
    </xf>
    <xf numFmtId="0" fontId="11" fillId="0" borderId="1" xfId="0" applyFont="1" applyBorder="1" applyAlignment="1">
      <alignment horizontal="center" vertical="center" wrapText="1" shrinkToFit="1"/>
    </xf>
    <xf numFmtId="181" fontId="10" fillId="0" borderId="8" xfId="0" applyNumberFormat="1" applyFont="1" applyBorder="1" applyAlignment="1">
      <alignment horizontal="center" vertical="center"/>
    </xf>
    <xf numFmtId="49" fontId="11" fillId="0" borderId="1" xfId="0" applyNumberFormat="1" applyFont="1" applyBorder="1" applyAlignment="1">
      <alignment horizontal="center" vertical="center" wrapText="1"/>
    </xf>
    <xf numFmtId="181" fontId="11" fillId="0" borderId="8" xfId="0" applyNumberFormat="1" applyFont="1" applyBorder="1" applyAlignment="1">
      <alignment horizontal="center" vertical="center" wrapText="1"/>
    </xf>
    <xf numFmtId="0" fontId="11" fillId="2" borderId="1" xfId="0" applyFont="1" applyFill="1" applyBorder="1" applyAlignment="1">
      <alignment horizontal="center" vertical="center"/>
    </xf>
    <xf numFmtId="49" fontId="11" fillId="2" borderId="1" xfId="0" applyNumberFormat="1" applyFont="1" applyFill="1" applyBorder="1" applyAlignment="1">
      <alignment horizontal="center" vertical="center"/>
    </xf>
    <xf numFmtId="181" fontId="11" fillId="2" borderId="8" xfId="0" applyNumberFormat="1" applyFont="1" applyFill="1" applyBorder="1" applyAlignment="1">
      <alignment horizontal="center" vertical="center"/>
    </xf>
    <xf numFmtId="0" fontId="11" fillId="0" borderId="1" xfId="0" applyNumberFormat="1" applyFont="1" applyFill="1" applyBorder="1" applyAlignment="1">
      <alignment horizontal="center" vertical="top"/>
    </xf>
    <xf numFmtId="49" fontId="11" fillId="0" borderId="1" xfId="0" applyNumberFormat="1" applyFont="1" applyFill="1" applyBorder="1" applyAlignment="1">
      <alignment horizontal="center" vertical="top"/>
    </xf>
    <xf numFmtId="0" fontId="11" fillId="0" borderId="8" xfId="0" applyNumberFormat="1" applyFont="1" applyFill="1" applyBorder="1" applyAlignment="1">
      <alignment horizontal="center" vertical="top"/>
    </xf>
    <xf numFmtId="0" fontId="11" fillId="0"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0" fillId="2" borderId="1" xfId="0" applyFont="1" applyFill="1" applyBorder="1" applyAlignment="1">
      <alignment horizontal="center" vertical="center"/>
    </xf>
    <xf numFmtId="49" fontId="10" fillId="2" borderId="1" xfId="0" applyNumberFormat="1" applyFont="1" applyFill="1" applyBorder="1" applyAlignment="1">
      <alignment horizontal="center" vertical="center"/>
    </xf>
    <xf numFmtId="181" fontId="10" fillId="2" borderId="8" xfId="0" applyNumberFormat="1" applyFont="1" applyFill="1" applyBorder="1" applyAlignment="1">
      <alignment horizontal="center" vertical="center"/>
    </xf>
    <xf numFmtId="0" fontId="10" fillId="2" borderId="1" xfId="0" applyFont="1" applyFill="1" applyBorder="1" applyAlignment="1">
      <alignment horizontal="center" vertical="center" wrapText="1"/>
    </xf>
    <xf numFmtId="0" fontId="11" fillId="2" borderId="1" xfId="0" applyNumberFormat="1" applyFont="1" applyFill="1" applyBorder="1" applyAlignment="1">
      <alignment horizontal="center" vertical="top"/>
    </xf>
    <xf numFmtId="49" fontId="11" fillId="2" borderId="1" xfId="0" applyNumberFormat="1" applyFont="1" applyFill="1" applyBorder="1" applyAlignment="1">
      <alignment horizontal="center" vertical="top"/>
    </xf>
    <xf numFmtId="0" fontId="11" fillId="2" borderId="8" xfId="0" applyNumberFormat="1" applyFont="1" applyFill="1" applyBorder="1" applyAlignment="1">
      <alignment horizontal="center" vertical="top"/>
    </xf>
    <xf numFmtId="0" fontId="11" fillId="2"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xf>
    <xf numFmtId="0" fontId="11" fillId="0" borderId="8" xfId="0" applyNumberFormat="1" applyFont="1" applyFill="1" applyBorder="1" applyAlignment="1">
      <alignment horizontal="center" vertical="center"/>
    </xf>
    <xf numFmtId="49" fontId="11" fillId="0" borderId="8" xfId="0" applyNumberFormat="1" applyFont="1" applyFill="1" applyBorder="1" applyAlignment="1">
      <alignment horizontal="center" vertical="center"/>
    </xf>
    <xf numFmtId="0" fontId="11" fillId="0" borderId="3" xfId="0" applyFont="1" applyBorder="1" applyAlignment="1">
      <alignment horizontal="center" vertical="center"/>
    </xf>
    <xf numFmtId="49" fontId="11" fillId="0" borderId="3" xfId="0" applyNumberFormat="1" applyFont="1" applyBorder="1" applyAlignment="1">
      <alignment horizontal="center" vertical="center"/>
    </xf>
    <xf numFmtId="181" fontId="11" fillId="0" borderId="9" xfId="0" applyNumberFormat="1" applyFont="1" applyBorder="1" applyAlignment="1">
      <alignment horizontal="center" vertical="center"/>
    </xf>
    <xf numFmtId="0" fontId="5" fillId="0" borderId="1" xfId="0" applyFont="1" applyBorder="1" applyAlignment="1">
      <alignment horizontal="center" vertical="center" wrapText="1"/>
    </xf>
    <xf numFmtId="0" fontId="0" fillId="0" borderId="0" xfId="0" applyBorder="1">
      <alignment vertical="center"/>
    </xf>
    <xf numFmtId="0" fontId="11" fillId="0" borderId="10" xfId="0" applyFont="1" applyBorder="1" applyAlignment="1">
      <alignment horizontal="center" vertical="center"/>
    </xf>
    <xf numFmtId="49" fontId="11" fillId="0" borderId="10" xfId="0" applyNumberFormat="1" applyFont="1" applyBorder="1" applyAlignment="1">
      <alignment horizontal="center" vertical="center"/>
    </xf>
    <xf numFmtId="0" fontId="0" fillId="0" borderId="0" xfId="0" applyBorder="1">
      <alignment vertical="center"/>
    </xf>
    <xf numFmtId="0" fontId="11" fillId="0" borderId="0" xfId="0" applyFont="1" applyBorder="1" applyAlignment="1">
      <alignment horizontal="left" vertical="center"/>
    </xf>
    <xf numFmtId="0" fontId="27" fillId="0" borderId="0" xfId="0" applyFont="1" applyFill="1" applyAlignment="1">
      <alignment horizontal="center" vertical="center"/>
    </xf>
    <xf numFmtId="0" fontId="27" fillId="0" borderId="0" xfId="0" applyFont="1" applyFill="1" applyAlignment="1">
      <alignment horizontal="center" vertical="center" wrapText="1"/>
    </xf>
    <xf numFmtId="0" fontId="27" fillId="0" borderId="0" xfId="0" applyFont="1" applyFill="1" applyAlignment="1">
      <alignment vertical="center" wrapText="1"/>
    </xf>
    <xf numFmtId="0" fontId="22" fillId="0" borderId="1" xfId="0" applyFont="1" applyFill="1" applyBorder="1" applyAlignment="1">
      <alignment horizontal="center" vertical="center"/>
    </xf>
    <xf numFmtId="0" fontId="30" fillId="0" borderId="1" xfId="0" applyFont="1" applyFill="1" applyBorder="1" applyAlignment="1">
      <alignment horizontal="center" vertical="center"/>
    </xf>
    <xf numFmtId="0" fontId="21" fillId="0" borderId="1" xfId="0" applyNumberFormat="1" applyFont="1" applyFill="1" applyBorder="1" applyAlignment="1">
      <alignment horizontal="center" vertical="center"/>
    </xf>
    <xf numFmtId="0" fontId="21"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xf>
    <xf numFmtId="0" fontId="11" fillId="0" borderId="3" xfId="0" applyNumberFormat="1" applyFont="1" applyFill="1" applyBorder="1" applyAlignment="1">
      <alignment horizontal="center" vertical="center" wrapText="1"/>
    </xf>
    <xf numFmtId="0" fontId="16" fillId="0" borderId="0" xfId="0" applyFont="1" applyFill="1" applyAlignment="1">
      <alignment horizontal="center" vertical="center"/>
    </xf>
    <xf numFmtId="176" fontId="16" fillId="0" borderId="0" xfId="0" applyNumberFormat="1" applyFont="1" applyFill="1" applyAlignment="1">
      <alignment horizontal="center" vertical="center"/>
    </xf>
    <xf numFmtId="0" fontId="16" fillId="0" borderId="0" xfId="0" applyFont="1" applyFill="1" applyAlignment="1">
      <alignment horizontal="center" vertical="center" wrapText="1"/>
    </xf>
    <xf numFmtId="176" fontId="27" fillId="0" borderId="1" xfId="0" applyNumberFormat="1" applyFont="1" applyFill="1" applyBorder="1" applyAlignment="1">
      <alignment horizontal="center" vertical="center"/>
    </xf>
    <xf numFmtId="176" fontId="20" fillId="0" borderId="1" xfId="0" applyNumberFormat="1" applyFont="1" applyFill="1" applyBorder="1" applyAlignment="1">
      <alignment horizontal="center" vertical="center"/>
    </xf>
    <xf numFmtId="176" fontId="20" fillId="0" borderId="0" xfId="0" applyNumberFormat="1" applyFont="1" applyFill="1" applyAlignment="1">
      <alignment horizontal="center" vertical="center"/>
    </xf>
    <xf numFmtId="0" fontId="19" fillId="0" borderId="5" xfId="0" applyFont="1" applyBorder="1">
      <alignment vertical="center"/>
    </xf>
    <xf numFmtId="49" fontId="19" fillId="0" borderId="5" xfId="0" applyNumberFormat="1" applyFont="1" applyBorder="1">
      <alignment vertical="center"/>
    </xf>
    <xf numFmtId="0" fontId="31" fillId="0" borderId="5" xfId="0" applyFont="1" applyBorder="1" applyAlignment="1">
      <alignment horizontal="center" vertical="center"/>
    </xf>
    <xf numFmtId="0" fontId="19" fillId="0" borderId="5" xfId="0" applyFont="1" applyBorder="1" applyAlignment="1">
      <alignment horizontal="center" vertical="center"/>
    </xf>
    <xf numFmtId="49" fontId="19" fillId="0" borderId="5" xfId="0" applyNumberFormat="1" applyFont="1" applyBorder="1" applyAlignment="1">
      <alignment horizontal="center" vertical="center"/>
    </xf>
    <xf numFmtId="0" fontId="5" fillId="0" borderId="5" xfId="0" applyFont="1" applyFill="1" applyBorder="1" applyAlignment="1">
      <alignment horizontal="center" vertical="center"/>
    </xf>
    <xf numFmtId="49" fontId="11" fillId="0" borderId="5" xfId="0" applyNumberFormat="1" applyFont="1" applyFill="1" applyBorder="1" applyAlignment="1">
      <alignment horizontal="center" vertical="center"/>
    </xf>
    <xf numFmtId="0" fontId="11" fillId="0" borderId="5" xfId="0" applyFont="1" applyFill="1" applyBorder="1" applyAlignment="1">
      <alignment horizontal="center" vertical="center"/>
    </xf>
    <xf numFmtId="49" fontId="5" fillId="0" borderId="5" xfId="0" applyNumberFormat="1" applyFont="1" applyFill="1" applyBorder="1" applyAlignment="1">
      <alignment horizontal="center" vertical="center"/>
    </xf>
    <xf numFmtId="49" fontId="11" fillId="0" borderId="5" xfId="0" applyNumberFormat="1" applyFont="1" applyBorder="1" applyAlignment="1">
      <alignment horizontal="center" vertical="center"/>
    </xf>
    <xf numFmtId="180" fontId="11" fillId="3" borderId="5" xfId="0" applyNumberFormat="1" applyFont="1" applyFill="1" applyBorder="1" applyAlignment="1">
      <alignment horizontal="center" vertical="center"/>
    </xf>
    <xf numFmtId="177" fontId="11" fillId="0" borderId="5" xfId="0" applyNumberFormat="1" applyFont="1" applyBorder="1" applyAlignment="1">
      <alignment horizontal="center" vertical="center"/>
    </xf>
    <xf numFmtId="49" fontId="11" fillId="0" borderId="5" xfId="0" applyNumberFormat="1" applyFont="1" applyBorder="1">
      <alignment vertical="center"/>
    </xf>
    <xf numFmtId="0" fontId="5" fillId="0" borderId="5"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5" xfId="0" applyFont="1" applyBorder="1" applyAlignment="1">
      <alignment horizontal="center" vertical="center"/>
    </xf>
    <xf numFmtId="0" fontId="5" fillId="0" borderId="11" xfId="0" applyFont="1" applyFill="1" applyBorder="1" applyAlignment="1">
      <alignment horizontal="center" vertical="center"/>
    </xf>
    <xf numFmtId="49" fontId="11" fillId="0" borderId="11" xfId="0" applyNumberFormat="1" applyFont="1" applyFill="1" applyBorder="1" applyAlignment="1">
      <alignment horizontal="center" vertical="center"/>
    </xf>
    <xf numFmtId="0" fontId="11" fillId="0" borderId="11" xfId="0" applyFont="1" applyFill="1" applyBorder="1" applyAlignment="1">
      <alignment horizontal="center" vertical="center"/>
    </xf>
    <xf numFmtId="0" fontId="5" fillId="0" borderId="11" xfId="0" applyFont="1" applyFill="1" applyBorder="1" applyAlignment="1">
      <alignment horizontal="center" vertical="center" wrapText="1"/>
    </xf>
    <xf numFmtId="0" fontId="19" fillId="0" borderId="0" xfId="0" applyFont="1" applyBorder="1">
      <alignment vertical="center"/>
    </xf>
    <xf numFmtId="49" fontId="19" fillId="0" borderId="0" xfId="0" applyNumberFormat="1" applyFont="1" applyBorder="1">
      <alignment vertical="center"/>
    </xf>
    <xf numFmtId="0" fontId="19" fillId="0" borderId="0" xfId="0" applyNumberFormat="1" applyFont="1" applyFill="1" applyBorder="1" applyAlignment="1">
      <alignment horizontal="left" vertical="top"/>
    </xf>
    <xf numFmtId="0" fontId="19" fillId="0" borderId="0" xfId="0" applyFont="1" applyBorder="1">
      <alignment vertical="center"/>
    </xf>
    <xf numFmtId="49" fontId="19" fillId="0" borderId="0" xfId="0" applyNumberFormat="1" applyFont="1" applyBorder="1">
      <alignment vertical="center"/>
    </xf>
    <xf numFmtId="0" fontId="19" fillId="0" borderId="12" xfId="0" applyFont="1" applyBorder="1">
      <alignment vertical="center"/>
    </xf>
    <xf numFmtId="49" fontId="19" fillId="0" borderId="12" xfId="0" applyNumberFormat="1" applyFont="1" applyBorder="1">
      <alignment vertical="center"/>
    </xf>
    <xf numFmtId="0" fontId="10" fillId="0" borderId="0" xfId="0" applyFont="1" applyFill="1" applyAlignment="1">
      <alignment vertical="center"/>
    </xf>
    <xf numFmtId="0" fontId="22" fillId="0" borderId="1" xfId="0" applyFont="1" applyFill="1" applyBorder="1" applyAlignment="1">
      <alignment vertical="center"/>
    </xf>
    <xf numFmtId="0" fontId="19" fillId="2" borderId="1" xfId="0" applyFont="1" applyFill="1" applyBorder="1" applyAlignment="1">
      <alignment horizontal="center" vertical="center"/>
    </xf>
    <xf numFmtId="0" fontId="11" fillId="0" borderId="0" xfId="0" applyFont="1" applyFill="1" applyAlignment="1">
      <alignment vertical="center"/>
    </xf>
    <xf numFmtId="0" fontId="16" fillId="0" borderId="0" xfId="0" applyFont="1" applyFill="1" applyAlignment="1">
      <alignment vertical="center"/>
    </xf>
    <xf numFmtId="0" fontId="19" fillId="0" borderId="1" xfId="0" applyFont="1" applyFill="1" applyBorder="1" applyAlignment="1">
      <alignment horizontal="center" vertical="center" wrapText="1"/>
    </xf>
    <xf numFmtId="0" fontId="20" fillId="0" borderId="0" xfId="0" applyFont="1" applyFill="1" applyBorder="1" applyAlignment="1">
      <alignment vertical="center"/>
    </xf>
    <xf numFmtId="0" fontId="20" fillId="0" borderId="0" xfId="0" applyFont="1" applyFill="1" applyAlignment="1">
      <alignment vertical="center"/>
    </xf>
    <xf numFmtId="0" fontId="5" fillId="0" borderId="0" xfId="0" applyFont="1" applyAlignment="1">
      <alignment horizontal="center" vertical="center"/>
    </xf>
    <xf numFmtId="177" fontId="5" fillId="0" borderId="0" xfId="0" applyNumberFormat="1" applyFont="1" applyAlignment="1">
      <alignment horizontal="center" vertical="center"/>
    </xf>
    <xf numFmtId="0" fontId="5" fillId="0" borderId="0" xfId="0" applyFont="1" applyAlignment="1">
      <alignment horizontal="center" vertical="center" wrapText="1"/>
    </xf>
    <xf numFmtId="0" fontId="31" fillId="2" borderId="1" xfId="0" applyFont="1" applyFill="1" applyBorder="1" applyAlignment="1">
      <alignment horizontal="center" vertical="center"/>
    </xf>
    <xf numFmtId="0" fontId="32" fillId="2" borderId="1" xfId="0" applyFont="1" applyFill="1" applyBorder="1" applyAlignment="1">
      <alignment horizontal="center" vertical="center"/>
    </xf>
    <xf numFmtId="0" fontId="32" fillId="2" borderId="1" xfId="0" applyFont="1" applyFill="1" applyBorder="1" applyAlignment="1">
      <alignment horizontal="center" vertical="center" wrapText="1"/>
    </xf>
    <xf numFmtId="177" fontId="19" fillId="2" borderId="1" xfId="0" applyNumberFormat="1" applyFont="1" applyFill="1" applyBorder="1" applyAlignment="1">
      <alignment horizontal="center" vertical="center"/>
    </xf>
    <xf numFmtId="0" fontId="19" fillId="2" borderId="1" xfId="0" applyFont="1" applyFill="1" applyBorder="1" applyAlignment="1">
      <alignment horizontal="center" vertical="center" wrapText="1"/>
    </xf>
    <xf numFmtId="177" fontId="11" fillId="2" borderId="1" xfId="0" applyNumberFormat="1" applyFont="1" applyFill="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left" vertical="center" wrapText="1"/>
    </xf>
    <xf numFmtId="0" fontId="23" fillId="0" borderId="1" xfId="0" applyFont="1" applyFill="1" applyBorder="1" applyAlignment="1">
      <alignment horizontal="center" vertical="center"/>
    </xf>
    <xf numFmtId="0" fontId="4" fillId="0" borderId="1" xfId="0" applyFont="1" applyFill="1" applyBorder="1" applyAlignment="1">
      <alignment horizontal="distributed" vertical="center"/>
    </xf>
    <xf numFmtId="0" fontId="4" fillId="0" borderId="1" xfId="0" applyFont="1" applyFill="1" applyBorder="1" applyAlignment="1">
      <alignment horizontal="distributed" vertical="center" wrapText="1"/>
    </xf>
    <xf numFmtId="0" fontId="33" fillId="0" borderId="0" xfId="0" applyFont="1" applyFill="1" applyBorder="1" applyAlignment="1">
      <alignment horizontal="left" vertical="center"/>
    </xf>
    <xf numFmtId="0" fontId="0" fillId="0" borderId="0" xfId="0" applyAlignment="1">
      <alignment horizontal="center" vertical="center"/>
    </xf>
    <xf numFmtId="49" fontId="24" fillId="0" borderId="0" xfId="0" applyNumberFormat="1" applyFont="1" applyAlignment="1">
      <alignment horizontal="center" vertical="center"/>
    </xf>
    <xf numFmtId="0" fontId="24" fillId="0" borderId="0" xfId="0" applyFont="1" applyAlignment="1">
      <alignment horizontal="center" vertical="center" wrapText="1"/>
    </xf>
    <xf numFmtId="0" fontId="29" fillId="0" borderId="1" xfId="0" applyFont="1" applyBorder="1" applyAlignment="1">
      <alignment horizontal="center" vertical="center"/>
    </xf>
    <xf numFmtId="0" fontId="19" fillId="0" borderId="1" xfId="0" applyFont="1" applyBorder="1" applyAlignment="1">
      <alignment horizontal="center" vertical="center" wrapText="1"/>
    </xf>
    <xf numFmtId="0" fontId="9" fillId="0" borderId="13" xfId="0" applyFont="1" applyFill="1" applyBorder="1" applyAlignment="1">
      <alignment horizontal="center" vertical="center"/>
    </xf>
    <xf numFmtId="0" fontId="11" fillId="0" borderId="0" xfId="0" applyFont="1" applyBorder="1" applyAlignment="1">
      <alignment horizontal="center" vertical="center" wrapText="1"/>
    </xf>
    <xf numFmtId="0" fontId="19" fillId="0" borderId="0" xfId="0" applyFont="1" applyBorder="1" applyAlignment="1">
      <alignment horizontal="left" vertical="center"/>
    </xf>
    <xf numFmtId="49" fontId="24" fillId="0" borderId="0" xfId="0" applyNumberFormat="1" applyFont="1" applyBorder="1" applyAlignment="1">
      <alignment horizontal="center" vertical="center"/>
    </xf>
    <xf numFmtId="0" fontId="24" fillId="0" borderId="0" xfId="0" applyFont="1" applyBorder="1" applyAlignment="1">
      <alignment horizontal="center" vertical="center" wrapText="1"/>
    </xf>
    <xf numFmtId="0" fontId="16" fillId="0" borderId="0" xfId="0" applyFont="1" applyFill="1" applyAlignment="1">
      <alignment horizontal="distributed" vertical="center"/>
    </xf>
    <xf numFmtId="49" fontId="17" fillId="0" borderId="8" xfId="0" applyNumberFormat="1" applyFont="1" applyFill="1" applyBorder="1" applyAlignment="1">
      <alignment horizontal="center" vertical="center"/>
    </xf>
    <xf numFmtId="49" fontId="18" fillId="0" borderId="14" xfId="0" applyNumberFormat="1" applyFont="1" applyFill="1" applyBorder="1" applyAlignment="1">
      <alignment horizontal="center" vertical="center"/>
    </xf>
    <xf numFmtId="49" fontId="18" fillId="0" borderId="4" xfId="0" applyNumberFormat="1" applyFont="1" applyFill="1" applyBorder="1" applyAlignment="1">
      <alignment horizontal="center" vertical="center" wrapText="1"/>
    </xf>
    <xf numFmtId="49" fontId="19" fillId="0" borderId="1" xfId="0" applyNumberFormat="1" applyFont="1" applyFill="1" applyBorder="1" applyAlignment="1">
      <alignment horizontal="center" vertical="center"/>
    </xf>
    <xf numFmtId="49" fontId="19"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distributed" vertical="center"/>
    </xf>
    <xf numFmtId="49" fontId="11"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21" fillId="0" borderId="0" xfId="0" applyFont="1" applyFill="1" applyBorder="1" applyAlignment="1">
      <alignment vertical="center"/>
    </xf>
    <xf numFmtId="0" fontId="19" fillId="0" borderId="0" xfId="0" applyFont="1" applyFill="1" applyBorder="1" applyAlignment="1">
      <alignment vertical="center"/>
    </xf>
    <xf numFmtId="0" fontId="34" fillId="0" borderId="0" xfId="0" applyFont="1">
      <alignment vertical="center"/>
    </xf>
    <xf numFmtId="0" fontId="35" fillId="0" borderId="0" xfId="0" applyFont="1" applyFill="1" applyAlignment="1">
      <alignment horizontal="center" vertical="center" wrapText="1"/>
    </xf>
    <xf numFmtId="0" fontId="19" fillId="0" borderId="0" xfId="0" applyFont="1" applyFill="1" applyAlignment="1">
      <alignment horizontal="left" vertical="center"/>
    </xf>
    <xf numFmtId="0" fontId="16" fillId="0" borderId="0" xfId="0" applyFont="1" applyFill="1" applyBorder="1" applyAlignment="1">
      <alignment horizontal="center" vertical="center"/>
    </xf>
    <xf numFmtId="0" fontId="35" fillId="0" borderId="0" xfId="0" applyFont="1" applyFill="1" applyBorder="1" applyAlignment="1">
      <alignment horizontal="center" vertical="center" wrapText="1"/>
    </xf>
    <xf numFmtId="182" fontId="24" fillId="0" borderId="0" xfId="0" applyNumberFormat="1" applyFont="1" applyAlignment="1">
      <alignment horizontal="center" vertical="center"/>
    </xf>
    <xf numFmtId="0" fontId="0" fillId="0" borderId="0" xfId="0" applyAlignment="1">
      <alignment horizontal="center" vertical="center" wrapText="1"/>
    </xf>
    <xf numFmtId="0" fontId="36" fillId="0" borderId="1" xfId="0" applyFont="1" applyBorder="1" applyAlignment="1">
      <alignment horizontal="center" vertical="center"/>
    </xf>
    <xf numFmtId="182" fontId="21" fillId="0" borderId="1" xfId="0" applyNumberFormat="1" applyFont="1" applyBorder="1" applyAlignment="1">
      <alignment horizontal="center" vertical="center"/>
    </xf>
    <xf numFmtId="0" fontId="21" fillId="0" borderId="1" xfId="0" applyFont="1" applyBorder="1" applyAlignment="1">
      <alignment horizontal="center" vertical="center" wrapText="1"/>
    </xf>
    <xf numFmtId="182" fontId="11" fillId="0" borderId="1" xfId="0" applyNumberFormat="1" applyFont="1" applyBorder="1" applyAlignment="1">
      <alignment horizontal="center" vertical="center"/>
    </xf>
    <xf numFmtId="182" fontId="11" fillId="0" borderId="0" xfId="0" applyNumberFormat="1" applyFont="1" applyBorder="1" applyAlignment="1">
      <alignment horizontal="center" vertical="center"/>
    </xf>
    <xf numFmtId="0" fontId="19" fillId="0" borderId="0" xfId="0" applyFont="1" applyAlignment="1">
      <alignment horizontal="left" vertical="center"/>
    </xf>
    <xf numFmtId="182" fontId="24" fillId="0" borderId="0" xfId="0" applyNumberFormat="1" applyFont="1" applyBorder="1" applyAlignment="1">
      <alignment horizontal="center" vertical="center"/>
    </xf>
    <xf numFmtId="0" fontId="37" fillId="0" borderId="1" xfId="0" applyFont="1" applyFill="1" applyBorder="1" applyAlignment="1">
      <alignment horizontal="center" vertical="center"/>
    </xf>
    <xf numFmtId="178" fontId="20" fillId="0" borderId="1" xfId="0" applyNumberFormat="1" applyFont="1" applyFill="1" applyBorder="1" applyAlignment="1">
      <alignment horizontal="center" vertical="center"/>
    </xf>
    <xf numFmtId="0" fontId="20" fillId="0" borderId="3" xfId="0" applyFont="1" applyFill="1" applyBorder="1" applyAlignment="1">
      <alignment horizontal="center" vertical="center"/>
    </xf>
    <xf numFmtId="0" fontId="20" fillId="0" borderId="2" xfId="0" applyFont="1" applyFill="1" applyBorder="1" applyAlignment="1">
      <alignment vertical="center" wrapText="1"/>
    </xf>
    <xf numFmtId="0" fontId="10" fillId="0" borderId="0" xfId="0" applyFont="1" applyAlignment="1">
      <alignment horizontal="center" vertical="center"/>
    </xf>
    <xf numFmtId="0" fontId="10" fillId="0" borderId="0" xfId="0" applyFont="1" applyAlignment="1">
      <alignment horizontal="center" vertical="center" wrapText="1"/>
    </xf>
    <xf numFmtId="0" fontId="19" fillId="0" borderId="1" xfId="0" applyFont="1" applyBorder="1" applyAlignment="1">
      <alignment horizontal="center" vertical="center"/>
    </xf>
    <xf numFmtId="0" fontId="38" fillId="0" borderId="1" xfId="0" applyFont="1" applyBorder="1" applyAlignment="1">
      <alignment horizontal="center" vertical="center" wrapText="1"/>
    </xf>
    <xf numFmtId="0" fontId="39" fillId="0" borderId="1" xfId="0" applyFont="1" applyBorder="1" applyAlignment="1">
      <alignment horizontal="center" vertical="center"/>
    </xf>
    <xf numFmtId="0" fontId="5" fillId="0" borderId="1" xfId="0" applyFont="1" applyBorder="1" applyAlignment="1">
      <alignment horizontal="center" vertical="center"/>
    </xf>
    <xf numFmtId="0" fontId="1" fillId="0" borderId="1" xfId="0" applyFont="1" applyFill="1" applyBorder="1" applyAlignment="1">
      <alignment horizontal="center" vertical="center"/>
    </xf>
    <xf numFmtId="0" fontId="40" fillId="0" borderId="1" xfId="0" applyFont="1" applyFill="1" applyBorder="1" applyAlignment="1">
      <alignment horizontal="left" vertical="center"/>
    </xf>
    <xf numFmtId="176" fontId="40" fillId="0" borderId="1" xfId="0" applyNumberFormat="1" applyFont="1" applyFill="1" applyBorder="1" applyAlignment="1">
      <alignment horizontal="left" vertical="center"/>
    </xf>
    <xf numFmtId="178" fontId="40" fillId="0" borderId="1" xfId="0" applyNumberFormat="1" applyFont="1" applyFill="1" applyBorder="1" applyAlignment="1">
      <alignment horizontal="left" vertical="center"/>
    </xf>
    <xf numFmtId="178" fontId="27" fillId="0" borderId="1" xfId="0" applyNumberFormat="1" applyFont="1" applyFill="1" applyBorder="1" applyAlignment="1">
      <alignment horizontal="center" vertical="center"/>
    </xf>
    <xf numFmtId="176" fontId="11" fillId="0" borderId="1" xfId="0" applyNumberFormat="1" applyFont="1" applyFill="1" applyBorder="1" applyAlignment="1">
      <alignment horizontal="center" vertical="center"/>
    </xf>
    <xf numFmtId="178" fontId="20" fillId="2" borderId="1" xfId="0" applyNumberFormat="1" applyFont="1" applyFill="1" applyBorder="1" applyAlignment="1">
      <alignment horizontal="center" vertical="center"/>
    </xf>
    <xf numFmtId="176" fontId="10" fillId="0" borderId="1" xfId="0" applyNumberFormat="1" applyFont="1" applyFill="1" applyBorder="1" applyAlignment="1">
      <alignment horizontal="center" vertical="center"/>
    </xf>
    <xf numFmtId="0" fontId="40" fillId="0" borderId="0" xfId="0" applyFont="1" applyFill="1" applyBorder="1" applyAlignment="1">
      <alignment horizontal="left" vertical="center"/>
    </xf>
    <xf numFmtId="176" fontId="40" fillId="0" borderId="0" xfId="0" applyNumberFormat="1" applyFont="1" applyFill="1" applyBorder="1" applyAlignment="1">
      <alignment horizontal="left" vertical="center"/>
    </xf>
    <xf numFmtId="178" fontId="40" fillId="0" borderId="0" xfId="0" applyNumberFormat="1" applyFont="1" applyFill="1" applyBorder="1" applyAlignment="1">
      <alignment horizontal="left" vertical="center"/>
    </xf>
    <xf numFmtId="176" fontId="11" fillId="0" borderId="1" xfId="0" applyNumberFormat="1" applyFont="1" applyFill="1" applyBorder="1" applyAlignment="1" quotePrefix="1">
      <alignment horizontal="center" vertical="center"/>
    </xf>
    <xf numFmtId="176" fontId="20" fillId="0" borderId="1" xfId="0" applyNumberFormat="1" applyFont="1" applyFill="1" applyBorder="1" applyAlignment="1" quotePrefix="1">
      <alignment horizontal="center" vertical="center"/>
    </xf>
    <xf numFmtId="49" fontId="20" fillId="0" borderId="1" xfId="0" applyNumberFormat="1" applyFont="1" applyFill="1" applyBorder="1" applyAlignment="1" quotePrefix="1">
      <alignment horizontal="center" vertical="center"/>
    </xf>
    <xf numFmtId="0" fontId="20" fillId="0" borderId="1" xfId="0" applyFont="1" applyFill="1" applyBorder="1" applyAlignment="1" quotePrefix="1">
      <alignment horizontal="center" vertical="center"/>
    </xf>
    <xf numFmtId="49" fontId="20" fillId="0" borderId="1" xfId="0" applyNumberFormat="1" applyFont="1" applyFill="1" applyBorder="1" applyAlignment="1" quotePrefix="1">
      <alignment horizontal="center" vertical="center" wrapText="1"/>
    </xf>
    <xf numFmtId="0" fontId="11" fillId="0" borderId="1" xfId="0" applyFont="1" applyBorder="1" applyAlignment="1" quotePrefix="1">
      <alignment horizontal="center" vertical="center"/>
    </xf>
    <xf numFmtId="49" fontId="11" fillId="0" borderId="1" xfId="0" applyNumberFormat="1" applyFont="1" applyBorder="1" applyAlignment="1" quotePrefix="1">
      <alignment horizontal="center" vertical="center"/>
    </xf>
    <xf numFmtId="0" fontId="20" fillId="0" borderId="1" xfId="0" applyFont="1" applyFill="1" applyBorder="1" applyAlignment="1" quotePrefix="1">
      <alignment horizontal="center" vertical="center" wrapText="1"/>
    </xf>
    <xf numFmtId="182" fontId="11" fillId="0" borderId="1" xfId="0" applyNumberFormat="1" applyFont="1" applyBorder="1" applyAlignment="1" quotePrefix="1">
      <alignment horizontal="center" vertical="center"/>
    </xf>
    <xf numFmtId="49" fontId="11" fillId="0" borderId="1" xfId="0" applyNumberFormat="1" applyFont="1" applyFill="1" applyBorder="1" applyAlignment="1" quotePrefix="1">
      <alignment horizontal="center" vertical="center"/>
    </xf>
    <xf numFmtId="0" fontId="11" fillId="0" borderId="1" xfId="0" applyFont="1" applyFill="1" applyBorder="1" applyAlignment="1" quotePrefix="1">
      <alignment horizontal="center" vertical="center"/>
    </xf>
    <xf numFmtId="0" fontId="11" fillId="2" borderId="1" xfId="0" applyFont="1" applyFill="1" applyBorder="1" applyAlignment="1" quotePrefix="1">
      <alignment horizontal="center" vertical="center"/>
    </xf>
    <xf numFmtId="49" fontId="11" fillId="0" borderId="5" xfId="0" applyNumberFormat="1" applyFont="1" applyFill="1" applyBorder="1" applyAlignment="1" quotePrefix="1">
      <alignment horizontal="center" vertical="center"/>
    </xf>
    <xf numFmtId="0" fontId="10" fillId="0" borderId="1" xfId="0" applyFont="1" applyBorder="1" applyAlignment="1" quotePrefix="1">
      <alignment horizontal="center" vertical="center"/>
    </xf>
    <xf numFmtId="0" fontId="11" fillId="0" borderId="3" xfId="0" applyFont="1" applyBorder="1" applyAlignment="1" quotePrefix="1">
      <alignment horizontal="center" vertical="center"/>
    </xf>
    <xf numFmtId="0" fontId="10" fillId="0" borderId="1" xfId="0" applyFont="1" applyFill="1" applyBorder="1" applyAlignment="1" quotePrefix="1">
      <alignment horizontal="center" vertical="center"/>
    </xf>
    <xf numFmtId="0" fontId="11" fillId="0" borderId="1" xfId="0" applyNumberFormat="1" applyFont="1" applyFill="1" applyBorder="1" applyAlignment="1" quotePrefix="1">
      <alignment horizontal="center" vertical="center"/>
    </xf>
    <xf numFmtId="0" fontId="20" fillId="0" borderId="1" xfId="0" applyNumberFormat="1" applyFont="1" applyFill="1" applyBorder="1" applyAlignment="1" quotePrefix="1">
      <alignment horizontal="center" vertical="center" wrapText="1"/>
    </xf>
    <xf numFmtId="0" fontId="20" fillId="0" borderId="3" xfId="0" applyFont="1" applyFill="1" applyBorder="1" applyAlignment="1" quotePrefix="1">
      <alignment horizontal="center" vertical="center" wrapText="1"/>
    </xf>
    <xf numFmtId="0" fontId="20" fillId="0" borderId="6" xfId="0" applyFont="1" applyFill="1" applyBorder="1" applyAlignment="1" quotePrefix="1">
      <alignment horizontal="center" vertical="center" wrapText="1"/>
    </xf>
    <xf numFmtId="0" fontId="20" fillId="0" borderId="5" xfId="0" applyFont="1" applyFill="1" applyBorder="1" applyAlignment="1" quotePrefix="1">
      <alignment horizontal="center" vertical="center" wrapText="1"/>
    </xf>
    <xf numFmtId="0" fontId="20" fillId="0" borderId="5" xfId="0" applyNumberFormat="1" applyFont="1" applyFill="1" applyBorder="1" applyAlignment="1" quotePrefix="1">
      <alignment horizontal="center" vertical="center" wrapText="1"/>
    </xf>
    <xf numFmtId="176" fontId="12" fillId="0" borderId="1" xfId="0" applyNumberFormat="1" applyFont="1" applyFill="1" applyBorder="1" applyAlignment="1" quotePrefix="1">
      <alignment horizontal="center" vertical="center"/>
    </xf>
    <xf numFmtId="176" fontId="12" fillId="0" borderId="1" xfId="0" applyNumberFormat="1" applyFont="1" applyFill="1" applyBorder="1" applyAlignment="1" quotePrefix="1">
      <alignment horizontal="center" vertical="center" wrapText="1"/>
    </xf>
    <xf numFmtId="0" fontId="10" fillId="0" borderId="1" xfId="0" applyFont="1" applyFill="1" applyBorder="1" applyAlignment="1" quotePrefix="1">
      <alignment horizontal="center" vertical="center" wrapText="1"/>
    </xf>
    <xf numFmtId="0" fontId="4" fillId="0" borderId="1" xfId="0" applyFont="1" applyFill="1" applyBorder="1" applyAlignment="1" quotePrefix="1">
      <alignment horizontal="center" vertical="center" wrapText="1"/>
    </xf>
    <xf numFmtId="0" fontId="4" fillId="0" borderId="1" xfId="0" applyFont="1" applyFill="1" applyBorder="1" applyAlignment="1" quotePrefix="1">
      <alignment horizontal="center" vertical="center"/>
    </xf>
    <xf numFmtId="0" fontId="5" fillId="0" borderId="1" xfId="0" applyNumberFormat="1" applyFont="1" applyFill="1" applyBorder="1" applyAlignment="1" quotePrefix="1">
      <alignment horizontal="center" vertical="center"/>
    </xf>
    <xf numFmtId="0" fontId="5" fillId="0" borderId="1" xfId="0" applyFont="1" applyFill="1" applyBorder="1" applyAlignment="1" quotePrefix="1">
      <alignment horizontal="center" vertical="center"/>
    </xf>
    <xf numFmtId="0" fontId="4" fillId="0" borderId="3" xfId="0" applyFont="1" applyFill="1" applyBorder="1" applyAlignment="1" quotePrefix="1">
      <alignment horizontal="center" vertical="center" wrapText="1"/>
    </xf>
    <xf numFmtId="0" fontId="6"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customXml" Target="../customXml/item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88"/>
  <sheetViews>
    <sheetView workbookViewId="0">
      <selection activeCell="C23" sqref="C23"/>
    </sheetView>
  </sheetViews>
  <sheetFormatPr defaultColWidth="9" defaultRowHeight="20.25" outlineLevelCol="3"/>
  <cols>
    <col min="1" max="1" width="11.5583333333333" style="274" customWidth="1"/>
    <col min="2" max="2" width="25.4416666666667" style="275" customWidth="1"/>
    <col min="3" max="3" width="15" style="276" customWidth="1"/>
    <col min="4" max="4" width="43.1083333333333" style="274" customWidth="1"/>
  </cols>
  <sheetData>
    <row r="1" ht="25.5" spans="1:4">
      <c r="A1" s="273" t="s">
        <v>0</v>
      </c>
      <c r="B1" s="273"/>
      <c r="C1" s="273"/>
      <c r="D1" s="273"/>
    </row>
    <row r="2" spans="1:4">
      <c r="A2" s="97" t="s">
        <v>1</v>
      </c>
      <c r="B2" s="175" t="s">
        <v>2</v>
      </c>
      <c r="C2" s="277" t="s">
        <v>3</v>
      </c>
      <c r="D2" s="97" t="s">
        <v>4</v>
      </c>
    </row>
    <row r="3" spans="1:4">
      <c r="A3" s="57" t="s">
        <v>5</v>
      </c>
      <c r="B3" s="284" t="s">
        <v>6</v>
      </c>
      <c r="C3" s="264">
        <v>1.4</v>
      </c>
      <c r="D3" s="57" t="s">
        <v>7</v>
      </c>
    </row>
    <row r="4" spans="1:4">
      <c r="A4" s="57" t="s">
        <v>8</v>
      </c>
      <c r="B4" s="278">
        <v>201900105152</v>
      </c>
      <c r="C4" s="264">
        <v>1.4</v>
      </c>
      <c r="D4" s="57" t="s">
        <v>7</v>
      </c>
    </row>
    <row r="5" spans="1:4">
      <c r="A5" s="57" t="s">
        <v>9</v>
      </c>
      <c r="B5" s="284" t="s">
        <v>10</v>
      </c>
      <c r="C5" s="264">
        <v>1.6</v>
      </c>
      <c r="D5" s="57" t="s">
        <v>7</v>
      </c>
    </row>
    <row r="6" spans="1:4">
      <c r="A6" s="57" t="s">
        <v>11</v>
      </c>
      <c r="B6" s="284" t="s">
        <v>12</v>
      </c>
      <c r="C6" s="264">
        <v>0.8</v>
      </c>
      <c r="D6" s="57" t="s">
        <v>7</v>
      </c>
    </row>
    <row r="7" spans="1:4">
      <c r="A7" s="57" t="s">
        <v>13</v>
      </c>
      <c r="B7" s="278">
        <v>201900105161</v>
      </c>
      <c r="C7" s="264">
        <v>2.4</v>
      </c>
      <c r="D7" s="57" t="s">
        <v>14</v>
      </c>
    </row>
    <row r="8" spans="1:4">
      <c r="A8" s="57" t="s">
        <v>15</v>
      </c>
      <c r="B8" s="278">
        <v>20200010101038</v>
      </c>
      <c r="C8" s="264">
        <v>4.9</v>
      </c>
      <c r="D8" s="57" t="s">
        <v>14</v>
      </c>
    </row>
    <row r="9" spans="1:4">
      <c r="A9" s="57" t="s">
        <v>16</v>
      </c>
      <c r="B9" s="278">
        <v>20200010102031</v>
      </c>
      <c r="C9" s="264">
        <v>1.7</v>
      </c>
      <c r="D9" s="57" t="s">
        <v>14</v>
      </c>
    </row>
    <row r="10" spans="1:4">
      <c r="A10" s="57" t="s">
        <v>17</v>
      </c>
      <c r="B10" s="278">
        <v>20200010102029</v>
      </c>
      <c r="C10" s="264">
        <v>1.7</v>
      </c>
      <c r="D10" s="57" t="s">
        <v>14</v>
      </c>
    </row>
    <row r="11" spans="1:4">
      <c r="A11" s="57" t="s">
        <v>18</v>
      </c>
      <c r="B11" s="278">
        <v>20200010102014</v>
      </c>
      <c r="C11" s="264">
        <v>6.1</v>
      </c>
      <c r="D11" s="57" t="s">
        <v>14</v>
      </c>
    </row>
    <row r="12" spans="1:4">
      <c r="A12" s="57" t="s">
        <v>19</v>
      </c>
      <c r="B12" s="284" t="s">
        <v>20</v>
      </c>
      <c r="C12" s="264">
        <v>3.7</v>
      </c>
      <c r="D12" s="57" t="s">
        <v>21</v>
      </c>
    </row>
    <row r="13" spans="1:4">
      <c r="A13" s="57" t="s">
        <v>22</v>
      </c>
      <c r="B13" s="284" t="s">
        <v>23</v>
      </c>
      <c r="C13" s="264">
        <v>0.9</v>
      </c>
      <c r="D13" s="57" t="s">
        <v>21</v>
      </c>
    </row>
    <row r="14" spans="1:4">
      <c r="A14" s="57" t="s">
        <v>24</v>
      </c>
      <c r="B14" s="284" t="s">
        <v>25</v>
      </c>
      <c r="C14" s="264">
        <v>5.8</v>
      </c>
      <c r="D14" s="57" t="s">
        <v>21</v>
      </c>
    </row>
    <row r="15" spans="1:4">
      <c r="A15" s="57" t="s">
        <v>26</v>
      </c>
      <c r="B15" s="284" t="s">
        <v>27</v>
      </c>
      <c r="C15" s="264">
        <v>1.3</v>
      </c>
      <c r="D15" s="57" t="s">
        <v>21</v>
      </c>
    </row>
    <row r="16" spans="1:4">
      <c r="A16" s="57" t="s">
        <v>28</v>
      </c>
      <c r="B16" s="284" t="s">
        <v>29</v>
      </c>
      <c r="C16" s="264">
        <v>2.6</v>
      </c>
      <c r="D16" s="57" t="s">
        <v>21</v>
      </c>
    </row>
    <row r="17" spans="1:4">
      <c r="A17" s="57" t="s">
        <v>30</v>
      </c>
      <c r="B17" s="284" t="s">
        <v>31</v>
      </c>
      <c r="C17" s="264">
        <v>45</v>
      </c>
      <c r="D17" s="57" t="s">
        <v>32</v>
      </c>
    </row>
    <row r="18" spans="1:4">
      <c r="A18" s="57" t="s">
        <v>33</v>
      </c>
      <c r="B18" s="284" t="s">
        <v>34</v>
      </c>
      <c r="C18" s="264">
        <v>77</v>
      </c>
      <c r="D18" s="57" t="s">
        <v>35</v>
      </c>
    </row>
    <row r="19" spans="1:4">
      <c r="A19" s="57" t="s">
        <v>36</v>
      </c>
      <c r="B19" s="284" t="s">
        <v>37</v>
      </c>
      <c r="C19" s="264">
        <v>156.1</v>
      </c>
      <c r="D19" s="57" t="s">
        <v>35</v>
      </c>
    </row>
    <row r="20" spans="1:4">
      <c r="A20" s="57" t="s">
        <v>38</v>
      </c>
      <c r="B20" s="278">
        <v>20200010101048</v>
      </c>
      <c r="C20" s="264">
        <v>127.8</v>
      </c>
      <c r="D20" s="57" t="s">
        <v>35</v>
      </c>
    </row>
    <row r="21" spans="1:4">
      <c r="A21" s="57" t="s">
        <v>39</v>
      </c>
      <c r="B21" s="284" t="s">
        <v>40</v>
      </c>
      <c r="C21" s="264">
        <v>154.9</v>
      </c>
      <c r="D21" s="57" t="s">
        <v>41</v>
      </c>
    </row>
    <row r="22" spans="1:4">
      <c r="A22" s="57" t="s">
        <v>42</v>
      </c>
      <c r="B22" s="284" t="s">
        <v>43</v>
      </c>
      <c r="C22" s="264">
        <v>72</v>
      </c>
      <c r="D22" s="57" t="s">
        <v>44</v>
      </c>
    </row>
    <row r="23" spans="1:4">
      <c r="A23" s="57" t="s">
        <v>45</v>
      </c>
      <c r="B23" s="284" t="s">
        <v>46</v>
      </c>
      <c r="C23" s="264">
        <v>11</v>
      </c>
      <c r="D23" s="57" t="s">
        <v>47</v>
      </c>
    </row>
    <row r="24" spans="1:4">
      <c r="A24" s="57" t="s">
        <v>48</v>
      </c>
      <c r="B24" s="284" t="s">
        <v>49</v>
      </c>
      <c r="C24" s="264">
        <v>2.6</v>
      </c>
      <c r="D24" s="57" t="s">
        <v>50</v>
      </c>
    </row>
    <row r="25" spans="1:4">
      <c r="A25" s="57" t="s">
        <v>51</v>
      </c>
      <c r="B25" s="284" t="s">
        <v>52</v>
      </c>
      <c r="C25" s="264">
        <v>3</v>
      </c>
      <c r="D25" s="57" t="s">
        <v>50</v>
      </c>
    </row>
    <row r="26" spans="1:4">
      <c r="A26" s="57" t="s">
        <v>53</v>
      </c>
      <c r="B26" s="284" t="s">
        <v>54</v>
      </c>
      <c r="C26" s="264">
        <v>3</v>
      </c>
      <c r="D26" s="57" t="s">
        <v>50</v>
      </c>
    </row>
    <row r="27" spans="1:4">
      <c r="A27" s="57" t="s">
        <v>55</v>
      </c>
      <c r="B27" s="284" t="s">
        <v>56</v>
      </c>
      <c r="C27" s="264">
        <v>3</v>
      </c>
      <c r="D27" s="57" t="s">
        <v>50</v>
      </c>
    </row>
    <row r="28" spans="1:4">
      <c r="A28" s="57" t="s">
        <v>57</v>
      </c>
      <c r="B28" s="284" t="s">
        <v>58</v>
      </c>
      <c r="C28" s="264">
        <v>3.4</v>
      </c>
      <c r="D28" s="57" t="s">
        <v>50</v>
      </c>
    </row>
    <row r="29" spans="1:4">
      <c r="A29" s="57" t="s">
        <v>59</v>
      </c>
      <c r="B29" s="284" t="s">
        <v>60</v>
      </c>
      <c r="C29" s="264">
        <v>3.6</v>
      </c>
      <c r="D29" s="57" t="s">
        <v>50</v>
      </c>
    </row>
    <row r="30" spans="1:4">
      <c r="A30" s="57" t="s">
        <v>61</v>
      </c>
      <c r="B30" s="284" t="s">
        <v>62</v>
      </c>
      <c r="C30" s="264">
        <v>3.6</v>
      </c>
      <c r="D30" s="57" t="s">
        <v>50</v>
      </c>
    </row>
    <row r="31" spans="1:4">
      <c r="A31" s="57" t="s">
        <v>63</v>
      </c>
      <c r="B31" s="284" t="s">
        <v>64</v>
      </c>
      <c r="C31" s="264">
        <v>3.7</v>
      </c>
      <c r="D31" s="57" t="s">
        <v>50</v>
      </c>
    </row>
    <row r="32" spans="1:4">
      <c r="A32" s="57" t="s">
        <v>65</v>
      </c>
      <c r="B32" s="284" t="s">
        <v>66</v>
      </c>
      <c r="C32" s="264">
        <v>3.2</v>
      </c>
      <c r="D32" s="57" t="s">
        <v>50</v>
      </c>
    </row>
    <row r="33" spans="1:4">
      <c r="A33" s="57" t="s">
        <v>67</v>
      </c>
      <c r="B33" s="284" t="s">
        <v>68</v>
      </c>
      <c r="C33" s="264">
        <v>3.2</v>
      </c>
      <c r="D33" s="57" t="s">
        <v>50</v>
      </c>
    </row>
    <row r="34" spans="1:4">
      <c r="A34" s="57" t="s">
        <v>69</v>
      </c>
      <c r="B34" s="278">
        <v>201920104003</v>
      </c>
      <c r="C34" s="264">
        <v>3.2</v>
      </c>
      <c r="D34" s="57" t="s">
        <v>50</v>
      </c>
    </row>
    <row r="35" spans="1:4">
      <c r="A35" s="57" t="s">
        <v>70</v>
      </c>
      <c r="B35" s="284" t="s">
        <v>71</v>
      </c>
      <c r="C35" s="264">
        <v>3.2</v>
      </c>
      <c r="D35" s="57" t="s">
        <v>50</v>
      </c>
    </row>
    <row r="36" spans="1:4">
      <c r="A36" s="57" t="s">
        <v>72</v>
      </c>
      <c r="B36" s="284" t="s">
        <v>73</v>
      </c>
      <c r="C36" s="264">
        <v>3.2</v>
      </c>
      <c r="D36" s="57" t="s">
        <v>50</v>
      </c>
    </row>
    <row r="37" spans="1:4">
      <c r="A37" s="57" t="s">
        <v>74</v>
      </c>
      <c r="B37" s="284" t="s">
        <v>75</v>
      </c>
      <c r="C37" s="264">
        <v>8.8</v>
      </c>
      <c r="D37" s="57" t="s">
        <v>76</v>
      </c>
    </row>
    <row r="38" spans="1:4">
      <c r="A38" s="57" t="s">
        <v>77</v>
      </c>
      <c r="B38" s="284" t="s">
        <v>78</v>
      </c>
      <c r="C38" s="264">
        <v>80</v>
      </c>
      <c r="D38" s="57" t="s">
        <v>79</v>
      </c>
    </row>
    <row r="39" spans="1:4">
      <c r="A39" s="57" t="s">
        <v>80</v>
      </c>
      <c r="B39" s="284" t="s">
        <v>81</v>
      </c>
      <c r="C39" s="264">
        <v>60</v>
      </c>
      <c r="D39" s="57" t="s">
        <v>79</v>
      </c>
    </row>
    <row r="40" spans="1:4">
      <c r="A40" s="57" t="s">
        <v>82</v>
      </c>
      <c r="B40" s="278">
        <v>201900101239</v>
      </c>
      <c r="C40" s="264">
        <v>50</v>
      </c>
      <c r="D40" s="57" t="s">
        <v>79</v>
      </c>
    </row>
    <row r="41" spans="1:4">
      <c r="A41" s="57" t="s">
        <v>83</v>
      </c>
      <c r="B41" s="278">
        <v>201900101140</v>
      </c>
      <c r="C41" s="264">
        <v>120</v>
      </c>
      <c r="D41" s="57" t="s">
        <v>79</v>
      </c>
    </row>
    <row r="42" spans="1:4">
      <c r="A42" s="57" t="s">
        <v>84</v>
      </c>
      <c r="B42" s="284" t="s">
        <v>85</v>
      </c>
      <c r="C42" s="264">
        <v>6</v>
      </c>
      <c r="D42" s="57" t="s">
        <v>86</v>
      </c>
    </row>
    <row r="43" spans="1:4">
      <c r="A43" s="57" t="s">
        <v>87</v>
      </c>
      <c r="B43" s="284" t="s">
        <v>88</v>
      </c>
      <c r="C43" s="264">
        <v>1.6</v>
      </c>
      <c r="D43" s="57" t="s">
        <v>89</v>
      </c>
    </row>
    <row r="44" spans="1:4">
      <c r="A44" s="57" t="s">
        <v>90</v>
      </c>
      <c r="B44" s="284" t="s">
        <v>91</v>
      </c>
      <c r="C44" s="264">
        <v>16.9</v>
      </c>
      <c r="D44" s="57" t="s">
        <v>92</v>
      </c>
    </row>
    <row r="45" spans="1:4">
      <c r="A45" s="57" t="s">
        <v>93</v>
      </c>
      <c r="B45" s="284" t="s">
        <v>94</v>
      </c>
      <c r="C45" s="264">
        <v>44</v>
      </c>
      <c r="D45" s="57" t="s">
        <v>92</v>
      </c>
    </row>
    <row r="46" spans="1:4">
      <c r="A46" s="57" t="s">
        <v>95</v>
      </c>
      <c r="B46" s="284" t="s">
        <v>96</v>
      </c>
      <c r="C46" s="264">
        <v>18</v>
      </c>
      <c r="D46" s="57" t="s">
        <v>92</v>
      </c>
    </row>
    <row r="47" spans="1:4">
      <c r="A47" s="57" t="s">
        <v>97</v>
      </c>
      <c r="B47" s="284" t="s">
        <v>98</v>
      </c>
      <c r="C47" s="264">
        <v>40</v>
      </c>
      <c r="D47" s="57" t="s">
        <v>99</v>
      </c>
    </row>
    <row r="48" spans="1:4">
      <c r="A48" s="57" t="s">
        <v>100</v>
      </c>
      <c r="B48" s="284" t="s">
        <v>101</v>
      </c>
      <c r="C48" s="264">
        <v>60</v>
      </c>
      <c r="D48" s="57" t="s">
        <v>102</v>
      </c>
    </row>
    <row r="49" spans="1:4">
      <c r="A49" s="57" t="s">
        <v>103</v>
      </c>
      <c r="B49" s="284" t="s">
        <v>104</v>
      </c>
      <c r="C49" s="264">
        <v>55</v>
      </c>
      <c r="D49" s="57" t="s">
        <v>105</v>
      </c>
    </row>
    <row r="50" spans="1:4">
      <c r="A50" s="57" t="s">
        <v>106</v>
      </c>
      <c r="B50" s="284" t="s">
        <v>107</v>
      </c>
      <c r="C50" s="264">
        <v>1</v>
      </c>
      <c r="D50" s="57" t="s">
        <v>108</v>
      </c>
    </row>
    <row r="51" spans="1:4">
      <c r="A51" s="57" t="s">
        <v>109</v>
      </c>
      <c r="B51" s="278">
        <v>20200010102059</v>
      </c>
      <c r="C51" s="264">
        <v>32.6</v>
      </c>
      <c r="D51" s="57" t="s">
        <v>110</v>
      </c>
    </row>
    <row r="52" spans="1:4">
      <c r="A52" s="57" t="s">
        <v>111</v>
      </c>
      <c r="B52" s="284" t="s">
        <v>112</v>
      </c>
      <c r="C52" s="264">
        <v>18</v>
      </c>
      <c r="D52" s="57" t="s">
        <v>113</v>
      </c>
    </row>
    <row r="53" spans="1:4">
      <c r="A53" s="57" t="s">
        <v>114</v>
      </c>
      <c r="B53" s="284" t="s">
        <v>115</v>
      </c>
      <c r="C53" s="264">
        <v>60</v>
      </c>
      <c r="D53" s="57" t="s">
        <v>113</v>
      </c>
    </row>
    <row r="54" spans="1:4">
      <c r="A54" s="57" t="s">
        <v>116</v>
      </c>
      <c r="B54" s="284" t="s">
        <v>117</v>
      </c>
      <c r="C54" s="264">
        <v>60.3</v>
      </c>
      <c r="D54" s="57" t="s">
        <v>118</v>
      </c>
    </row>
    <row r="55" spans="1:4">
      <c r="A55" s="57" t="s">
        <v>119</v>
      </c>
      <c r="B55" s="278">
        <v>201900101111</v>
      </c>
      <c r="C55" s="264">
        <v>111</v>
      </c>
      <c r="D55" s="57" t="s">
        <v>118</v>
      </c>
    </row>
    <row r="56" spans="1:4">
      <c r="A56" s="57" t="s">
        <v>120</v>
      </c>
      <c r="B56" s="284" t="s">
        <v>121</v>
      </c>
      <c r="C56" s="264">
        <v>70</v>
      </c>
      <c r="D56" s="57" t="s">
        <v>118</v>
      </c>
    </row>
    <row r="57" spans="1:4">
      <c r="A57" s="57" t="s">
        <v>122</v>
      </c>
      <c r="B57" s="284" t="s">
        <v>123</v>
      </c>
      <c r="C57" s="264">
        <v>60</v>
      </c>
      <c r="D57" s="57" t="s">
        <v>118</v>
      </c>
    </row>
    <row r="58" spans="1:4">
      <c r="A58" s="57" t="s">
        <v>124</v>
      </c>
      <c r="B58" s="284" t="s">
        <v>125</v>
      </c>
      <c r="C58" s="264">
        <v>86.4</v>
      </c>
      <c r="D58" s="57" t="s">
        <v>126</v>
      </c>
    </row>
    <row r="59" spans="1:4">
      <c r="A59" s="57" t="s">
        <v>127</v>
      </c>
      <c r="B59" s="284" t="s">
        <v>128</v>
      </c>
      <c r="C59" s="264">
        <v>81.6</v>
      </c>
      <c r="D59" s="57" t="s">
        <v>129</v>
      </c>
    </row>
    <row r="60" spans="1:4">
      <c r="A60" s="57" t="s">
        <v>130</v>
      </c>
      <c r="B60" s="284" t="s">
        <v>131</v>
      </c>
      <c r="C60" s="264">
        <v>0</v>
      </c>
      <c r="D60" s="57" t="s">
        <v>132</v>
      </c>
    </row>
    <row r="61" spans="1:4">
      <c r="A61" s="57" t="s">
        <v>133</v>
      </c>
      <c r="B61" s="278">
        <v>201900103106</v>
      </c>
      <c r="C61" s="264">
        <v>10</v>
      </c>
      <c r="D61" s="57" t="s">
        <v>134</v>
      </c>
    </row>
    <row r="62" spans="1:4">
      <c r="A62" s="57" t="s">
        <v>135</v>
      </c>
      <c r="B62" s="278">
        <v>20200010101060</v>
      </c>
      <c r="C62" s="264">
        <v>2.6</v>
      </c>
      <c r="D62" s="57" t="s">
        <v>136</v>
      </c>
    </row>
    <row r="63" spans="1:4">
      <c r="A63" s="57" t="s">
        <v>137</v>
      </c>
      <c r="B63" s="284" t="s">
        <v>138</v>
      </c>
      <c r="C63" s="264">
        <v>3.8</v>
      </c>
      <c r="D63" s="57" t="s">
        <v>139</v>
      </c>
    </row>
    <row r="64" spans="1:4">
      <c r="A64" s="57" t="s">
        <v>140</v>
      </c>
      <c r="B64" s="284" t="s">
        <v>141</v>
      </c>
      <c r="C64" s="264">
        <v>3.4</v>
      </c>
      <c r="D64" s="57" t="s">
        <v>142</v>
      </c>
    </row>
    <row r="65" spans="1:4">
      <c r="A65" s="57" t="s">
        <v>143</v>
      </c>
      <c r="B65" s="284" t="s">
        <v>144</v>
      </c>
      <c r="C65" s="264">
        <v>4.2</v>
      </c>
      <c r="D65" s="57" t="s">
        <v>142</v>
      </c>
    </row>
    <row r="66" spans="1:4">
      <c r="A66" s="57" t="s">
        <v>145</v>
      </c>
      <c r="B66" s="278">
        <v>201900105143</v>
      </c>
      <c r="C66" s="264">
        <v>4.1</v>
      </c>
      <c r="D66" s="57" t="s">
        <v>142</v>
      </c>
    </row>
    <row r="67" spans="1:4">
      <c r="A67" s="57" t="s">
        <v>146</v>
      </c>
      <c r="B67" s="284" t="s">
        <v>147</v>
      </c>
      <c r="C67" s="264">
        <v>3</v>
      </c>
      <c r="D67" s="57" t="s">
        <v>148</v>
      </c>
    </row>
    <row r="68" spans="1:4">
      <c r="A68" s="57" t="s">
        <v>149</v>
      </c>
      <c r="B68" s="284" t="s">
        <v>150</v>
      </c>
      <c r="C68" s="264">
        <v>9.5</v>
      </c>
      <c r="D68" s="57" t="s">
        <v>151</v>
      </c>
    </row>
    <row r="69" spans="1:4">
      <c r="A69" s="57" t="s">
        <v>152</v>
      </c>
      <c r="B69" s="284" t="s">
        <v>153</v>
      </c>
      <c r="C69" s="264">
        <v>306</v>
      </c>
      <c r="D69" s="57" t="s">
        <v>154</v>
      </c>
    </row>
    <row r="70" spans="1:4">
      <c r="A70" s="57" t="s">
        <v>155</v>
      </c>
      <c r="B70" s="284" t="s">
        <v>156</v>
      </c>
      <c r="C70" s="264">
        <v>46.9</v>
      </c>
      <c r="D70" s="57" t="s">
        <v>157</v>
      </c>
    </row>
    <row r="71" spans="1:4">
      <c r="A71" s="57" t="s">
        <v>158</v>
      </c>
      <c r="B71" s="284" t="s">
        <v>159</v>
      </c>
      <c r="C71" s="264">
        <v>160.8</v>
      </c>
      <c r="D71" s="57" t="s">
        <v>160</v>
      </c>
    </row>
    <row r="72" spans="1:4">
      <c r="A72" s="57" t="s">
        <v>161</v>
      </c>
      <c r="B72" s="284" t="s">
        <v>162</v>
      </c>
      <c r="C72" s="264">
        <v>346.2</v>
      </c>
      <c r="D72" s="57" t="s">
        <v>163</v>
      </c>
    </row>
    <row r="73" spans="1:4">
      <c r="A73" s="57" t="s">
        <v>164</v>
      </c>
      <c r="B73" s="284" t="s">
        <v>165</v>
      </c>
      <c r="C73" s="264">
        <v>3.4</v>
      </c>
      <c r="D73" s="57" t="s">
        <v>166</v>
      </c>
    </row>
    <row r="74" spans="1:4">
      <c r="A74" s="57" t="s">
        <v>167</v>
      </c>
      <c r="B74" s="284" t="s">
        <v>168</v>
      </c>
      <c r="C74" s="264">
        <v>55.5</v>
      </c>
      <c r="D74" s="57" t="s">
        <v>169</v>
      </c>
    </row>
    <row r="75" spans="1:4">
      <c r="A75" s="57" t="s">
        <v>170</v>
      </c>
      <c r="B75" s="284" t="s">
        <v>171</v>
      </c>
      <c r="C75" s="264">
        <v>4.3</v>
      </c>
      <c r="D75" s="57" t="s">
        <v>172</v>
      </c>
    </row>
    <row r="76" spans="1:4">
      <c r="A76" s="57" t="s">
        <v>173</v>
      </c>
      <c r="B76" s="278">
        <v>201900105156</v>
      </c>
      <c r="C76" s="264">
        <v>6.2</v>
      </c>
      <c r="D76" s="57" t="s">
        <v>174</v>
      </c>
    </row>
    <row r="77" spans="1:4">
      <c r="A77" s="57" t="s">
        <v>175</v>
      </c>
      <c r="B77" s="278">
        <v>20200010102054</v>
      </c>
      <c r="C77" s="264">
        <v>3.91</v>
      </c>
      <c r="D77" s="57" t="s">
        <v>176</v>
      </c>
    </row>
    <row r="78" spans="1:4">
      <c r="A78" s="57" t="s">
        <v>177</v>
      </c>
      <c r="B78" s="284" t="s">
        <v>178</v>
      </c>
      <c r="C78" s="264">
        <v>11.9</v>
      </c>
      <c r="D78" s="57" t="s">
        <v>179</v>
      </c>
    </row>
    <row r="79" spans="1:4">
      <c r="A79" s="57" t="s">
        <v>180</v>
      </c>
      <c r="B79" s="278">
        <v>201900105121</v>
      </c>
      <c r="C79" s="264">
        <v>10.8</v>
      </c>
      <c r="D79" s="57" t="s">
        <v>181</v>
      </c>
    </row>
    <row r="80" spans="1:4">
      <c r="A80" s="57" t="s">
        <v>182</v>
      </c>
      <c r="B80" s="284" t="s">
        <v>183</v>
      </c>
      <c r="C80" s="264">
        <v>3</v>
      </c>
      <c r="D80" s="57" t="s">
        <v>181</v>
      </c>
    </row>
    <row r="81" spans="1:4">
      <c r="A81" s="57" t="s">
        <v>184</v>
      </c>
      <c r="B81" s="284" t="s">
        <v>185</v>
      </c>
      <c r="C81" s="264">
        <v>62</v>
      </c>
      <c r="D81" s="57" t="s">
        <v>186</v>
      </c>
    </row>
    <row r="82" spans="1:4">
      <c r="A82" s="57" t="s">
        <v>187</v>
      </c>
      <c r="B82" s="284" t="s">
        <v>188</v>
      </c>
      <c r="C82" s="264">
        <v>20.3</v>
      </c>
      <c r="D82" s="57" t="s">
        <v>189</v>
      </c>
    </row>
    <row r="83" spans="1:4">
      <c r="A83" s="57" t="s">
        <v>190</v>
      </c>
      <c r="B83" s="284" t="s">
        <v>191</v>
      </c>
      <c r="C83" s="264">
        <v>5.5</v>
      </c>
      <c r="D83" s="57" t="s">
        <v>192</v>
      </c>
    </row>
    <row r="84" spans="1:4">
      <c r="A84" s="57" t="s">
        <v>193</v>
      </c>
      <c r="B84" s="284" t="s">
        <v>194</v>
      </c>
      <c r="C84" s="264">
        <v>19.5</v>
      </c>
      <c r="D84" s="57" t="s">
        <v>195</v>
      </c>
    </row>
    <row r="85" spans="1:4">
      <c r="A85" s="57" t="s">
        <v>196</v>
      </c>
      <c r="B85" s="284" t="s">
        <v>197</v>
      </c>
      <c r="C85" s="264">
        <v>37.8</v>
      </c>
      <c r="D85" s="57" t="s">
        <v>198</v>
      </c>
    </row>
    <row r="86" spans="1:4">
      <c r="A86" s="57" t="s">
        <v>199</v>
      </c>
      <c r="B86" s="284" t="s">
        <v>200</v>
      </c>
      <c r="C86" s="264">
        <v>10.4</v>
      </c>
      <c r="D86" s="57" t="s">
        <v>201</v>
      </c>
    </row>
    <row r="87" spans="1:4">
      <c r="A87" s="57" t="s">
        <v>202</v>
      </c>
      <c r="B87" s="284" t="s">
        <v>203</v>
      </c>
      <c r="C87" s="264">
        <v>48.1</v>
      </c>
      <c r="D87" s="57" t="s">
        <v>204</v>
      </c>
    </row>
    <row r="88" spans="1:4">
      <c r="A88" s="57" t="s">
        <v>205</v>
      </c>
      <c r="B88" s="284" t="s">
        <v>206</v>
      </c>
      <c r="C88" s="264">
        <v>73.3</v>
      </c>
      <c r="D88" s="57" t="s">
        <v>204</v>
      </c>
    </row>
    <row r="89" spans="1:4">
      <c r="A89" s="57" t="s">
        <v>207</v>
      </c>
      <c r="B89" s="284" t="s">
        <v>208</v>
      </c>
      <c r="C89" s="264">
        <v>14.5</v>
      </c>
      <c r="D89" s="57" t="s">
        <v>209</v>
      </c>
    </row>
    <row r="90" spans="1:4">
      <c r="A90" s="57" t="s">
        <v>210</v>
      </c>
      <c r="B90" s="284" t="s">
        <v>211</v>
      </c>
      <c r="C90" s="264">
        <v>87.6</v>
      </c>
      <c r="D90" s="57" t="s">
        <v>212</v>
      </c>
    </row>
    <row r="91" spans="1:4">
      <c r="A91" s="57" t="s">
        <v>213</v>
      </c>
      <c r="B91" s="284" t="s">
        <v>214</v>
      </c>
      <c r="C91" s="264">
        <v>171</v>
      </c>
      <c r="D91" s="57" t="s">
        <v>215</v>
      </c>
    </row>
    <row r="92" spans="1:4">
      <c r="A92" s="57" t="s">
        <v>216</v>
      </c>
      <c r="B92" s="284" t="s">
        <v>217</v>
      </c>
      <c r="C92" s="264">
        <v>27.9</v>
      </c>
      <c r="D92" s="57" t="s">
        <v>218</v>
      </c>
    </row>
    <row r="93" spans="1:4">
      <c r="A93" s="57" t="s">
        <v>219</v>
      </c>
      <c r="B93" s="284" t="s">
        <v>220</v>
      </c>
      <c r="C93" s="264">
        <v>3.3</v>
      </c>
      <c r="D93" s="57" t="s">
        <v>221</v>
      </c>
    </row>
    <row r="94" spans="1:4">
      <c r="A94" s="57" t="s">
        <v>222</v>
      </c>
      <c r="B94" s="284" t="s">
        <v>223</v>
      </c>
      <c r="C94" s="264">
        <v>3.3</v>
      </c>
      <c r="D94" s="57" t="s">
        <v>221</v>
      </c>
    </row>
    <row r="95" spans="1:4">
      <c r="A95" s="57" t="s">
        <v>224</v>
      </c>
      <c r="B95" s="284" t="s">
        <v>225</v>
      </c>
      <c r="C95" s="264">
        <v>3.2</v>
      </c>
      <c r="D95" s="57" t="s">
        <v>221</v>
      </c>
    </row>
    <row r="96" spans="1:4">
      <c r="A96" s="57" t="s">
        <v>226</v>
      </c>
      <c r="B96" s="284" t="s">
        <v>227</v>
      </c>
      <c r="C96" s="264">
        <v>5.3</v>
      </c>
      <c r="D96" s="57" t="s">
        <v>228</v>
      </c>
    </row>
    <row r="97" spans="1:4">
      <c r="A97" s="57" t="s">
        <v>229</v>
      </c>
      <c r="B97" s="284" t="s">
        <v>230</v>
      </c>
      <c r="C97" s="264">
        <v>182.2</v>
      </c>
      <c r="D97" s="57" t="s">
        <v>231</v>
      </c>
    </row>
    <row r="98" spans="1:4">
      <c r="A98" s="57" t="s">
        <v>232</v>
      </c>
      <c r="B98" s="284" t="s">
        <v>233</v>
      </c>
      <c r="C98" s="264">
        <v>192.8</v>
      </c>
      <c r="D98" s="57" t="s">
        <v>234</v>
      </c>
    </row>
    <row r="99" spans="1:4">
      <c r="A99" s="57" t="s">
        <v>235</v>
      </c>
      <c r="B99" s="284" t="s">
        <v>236</v>
      </c>
      <c r="C99" s="264">
        <v>303.4</v>
      </c>
      <c r="D99" s="57" t="s">
        <v>237</v>
      </c>
    </row>
    <row r="100" spans="1:4">
      <c r="A100" s="57" t="s">
        <v>238</v>
      </c>
      <c r="B100" s="278">
        <v>20200010102058</v>
      </c>
      <c r="C100" s="264">
        <v>5</v>
      </c>
      <c r="D100" s="57" t="s">
        <v>239</v>
      </c>
    </row>
    <row r="101" spans="1:4">
      <c r="A101" s="57" t="s">
        <v>240</v>
      </c>
      <c r="B101" s="284" t="s">
        <v>241</v>
      </c>
      <c r="C101" s="264">
        <v>84.9</v>
      </c>
      <c r="D101" s="57" t="s">
        <v>242</v>
      </c>
    </row>
    <row r="102" spans="1:4">
      <c r="A102" s="57" t="s">
        <v>243</v>
      </c>
      <c r="B102" s="284" t="s">
        <v>244</v>
      </c>
      <c r="C102" s="264">
        <v>338.4</v>
      </c>
      <c r="D102" s="57" t="s">
        <v>245</v>
      </c>
    </row>
    <row r="103" ht="28.5" spans="1:4">
      <c r="A103" s="57" t="s">
        <v>246</v>
      </c>
      <c r="B103" s="284" t="s">
        <v>247</v>
      </c>
      <c r="C103" s="264">
        <v>20.4</v>
      </c>
      <c r="D103" s="52" t="s">
        <v>248</v>
      </c>
    </row>
    <row r="104" ht="28.5" spans="1:4">
      <c r="A104" s="57" t="s">
        <v>249</v>
      </c>
      <c r="B104" s="284" t="s">
        <v>250</v>
      </c>
      <c r="C104" s="264">
        <v>75.4</v>
      </c>
      <c r="D104" s="52" t="s">
        <v>251</v>
      </c>
    </row>
    <row r="105" ht="28.5" spans="1:4">
      <c r="A105" s="57" t="s">
        <v>252</v>
      </c>
      <c r="B105" s="284" t="s">
        <v>253</v>
      </c>
      <c r="C105" s="264">
        <v>277.7</v>
      </c>
      <c r="D105" s="52" t="s">
        <v>254</v>
      </c>
    </row>
    <row r="106" ht="28.5" spans="1:4">
      <c r="A106" s="57" t="s">
        <v>255</v>
      </c>
      <c r="B106" s="284" t="s">
        <v>256</v>
      </c>
      <c r="C106" s="264">
        <v>319</v>
      </c>
      <c r="D106" s="52" t="s">
        <v>257</v>
      </c>
    </row>
    <row r="107" ht="28.5" spans="1:4">
      <c r="A107" s="57" t="s">
        <v>258</v>
      </c>
      <c r="B107" s="284" t="s">
        <v>259</v>
      </c>
      <c r="C107" s="264">
        <v>7.4</v>
      </c>
      <c r="D107" s="52" t="s">
        <v>260</v>
      </c>
    </row>
    <row r="108" ht="28.5" spans="1:4">
      <c r="A108" s="57" t="s">
        <v>261</v>
      </c>
      <c r="B108" s="284" t="s">
        <v>262</v>
      </c>
      <c r="C108" s="264">
        <v>7.8</v>
      </c>
      <c r="D108" s="52" t="s">
        <v>263</v>
      </c>
    </row>
    <row r="109" ht="28.5" spans="1:4">
      <c r="A109" s="57" t="s">
        <v>264</v>
      </c>
      <c r="B109" s="284" t="s">
        <v>265</v>
      </c>
      <c r="C109" s="264">
        <v>47.8</v>
      </c>
      <c r="D109" s="52" t="s">
        <v>266</v>
      </c>
    </row>
    <row r="110" ht="28.5" spans="1:4">
      <c r="A110" s="57" t="s">
        <v>267</v>
      </c>
      <c r="B110" s="284" t="s">
        <v>268</v>
      </c>
      <c r="C110" s="264">
        <v>40</v>
      </c>
      <c r="D110" s="52" t="s">
        <v>269</v>
      </c>
    </row>
    <row r="111" ht="28.5" spans="1:4">
      <c r="A111" s="57" t="s">
        <v>270</v>
      </c>
      <c r="B111" s="284" t="s">
        <v>271</v>
      </c>
      <c r="C111" s="264">
        <v>24.3</v>
      </c>
      <c r="D111" s="52" t="s">
        <v>272</v>
      </c>
    </row>
    <row r="112" ht="28.5" spans="1:4">
      <c r="A112" s="57" t="s">
        <v>273</v>
      </c>
      <c r="B112" s="284" t="s">
        <v>274</v>
      </c>
      <c r="C112" s="264">
        <v>158</v>
      </c>
      <c r="D112" s="52" t="s">
        <v>275</v>
      </c>
    </row>
    <row r="113" ht="28.5" spans="1:4">
      <c r="A113" s="57" t="s">
        <v>276</v>
      </c>
      <c r="B113" s="284" t="s">
        <v>277</v>
      </c>
      <c r="C113" s="264">
        <v>28.9</v>
      </c>
      <c r="D113" s="52" t="s">
        <v>278</v>
      </c>
    </row>
    <row r="114" ht="28.5" spans="1:4">
      <c r="A114" s="57" t="s">
        <v>279</v>
      </c>
      <c r="B114" s="284" t="s">
        <v>280</v>
      </c>
      <c r="C114" s="264">
        <v>204.9</v>
      </c>
      <c r="D114" s="52" t="s">
        <v>281</v>
      </c>
    </row>
    <row r="115" ht="28.5" spans="1:4">
      <c r="A115" s="57" t="s">
        <v>282</v>
      </c>
      <c r="B115" s="284" t="s">
        <v>283</v>
      </c>
      <c r="C115" s="264">
        <v>4.8</v>
      </c>
      <c r="D115" s="52" t="s">
        <v>284</v>
      </c>
    </row>
    <row r="116" ht="28.5" spans="1:4">
      <c r="A116" s="57" t="s">
        <v>285</v>
      </c>
      <c r="B116" s="278">
        <v>20200010102044</v>
      </c>
      <c r="C116" s="264">
        <v>3.5</v>
      </c>
      <c r="D116" s="52" t="s">
        <v>286</v>
      </c>
    </row>
    <row r="117" ht="28.5" spans="1:4">
      <c r="A117" s="57" t="s">
        <v>287</v>
      </c>
      <c r="B117" s="284" t="s">
        <v>288</v>
      </c>
      <c r="C117" s="264">
        <v>12.1</v>
      </c>
      <c r="D117" s="52" t="s">
        <v>289</v>
      </c>
    </row>
    <row r="118" ht="28.5" spans="1:4">
      <c r="A118" s="57" t="s">
        <v>290</v>
      </c>
      <c r="B118" s="284" t="s">
        <v>291</v>
      </c>
      <c r="C118" s="264">
        <v>296.43</v>
      </c>
      <c r="D118" s="52" t="s">
        <v>292</v>
      </c>
    </row>
    <row r="119" ht="30" spans="1:4">
      <c r="A119" s="57" t="s">
        <v>293</v>
      </c>
      <c r="B119" s="284" t="s">
        <v>294</v>
      </c>
      <c r="C119" s="264">
        <v>6</v>
      </c>
      <c r="D119" s="52" t="s">
        <v>295</v>
      </c>
    </row>
    <row r="120" ht="28.5" spans="1:4">
      <c r="A120" s="57" t="s">
        <v>296</v>
      </c>
      <c r="B120" s="284" t="s">
        <v>297</v>
      </c>
      <c r="C120" s="264">
        <v>100</v>
      </c>
      <c r="D120" s="52" t="s">
        <v>298</v>
      </c>
    </row>
    <row r="121" ht="43.5" spans="1:4">
      <c r="A121" s="57" t="s">
        <v>299</v>
      </c>
      <c r="B121" s="285" t="s">
        <v>300</v>
      </c>
      <c r="C121" s="279">
        <v>146.5</v>
      </c>
      <c r="D121" s="52" t="s">
        <v>301</v>
      </c>
    </row>
    <row r="122" ht="43.5" spans="1:4">
      <c r="A122" s="57" t="s">
        <v>302</v>
      </c>
      <c r="B122" s="280" t="s">
        <v>303</v>
      </c>
      <c r="C122" s="264">
        <v>71.3</v>
      </c>
      <c r="D122" s="52" t="s">
        <v>304</v>
      </c>
    </row>
    <row r="123" spans="1:4">
      <c r="A123" s="281"/>
      <c r="B123" s="282"/>
      <c r="C123" s="283"/>
      <c r="D123" s="281"/>
    </row>
    <row r="124" spans="1:4">
      <c r="A124" s="281"/>
      <c r="B124" s="282"/>
      <c r="C124" s="283"/>
      <c r="D124" s="281"/>
    </row>
    <row r="125" spans="1:4">
      <c r="A125" s="281"/>
      <c r="B125" s="282"/>
      <c r="C125" s="283"/>
      <c r="D125" s="281"/>
    </row>
    <row r="126" spans="1:4">
      <c r="A126" s="281"/>
      <c r="B126" s="282"/>
      <c r="C126" s="283"/>
      <c r="D126" s="281"/>
    </row>
    <row r="127" spans="1:4">
      <c r="A127" s="281"/>
      <c r="B127" s="282"/>
      <c r="C127" s="283"/>
      <c r="D127" s="281"/>
    </row>
    <row r="128" spans="1:4">
      <c r="A128" s="281"/>
      <c r="B128" s="282"/>
      <c r="C128" s="283"/>
      <c r="D128" s="281"/>
    </row>
    <row r="129" spans="1:4">
      <c r="A129" s="281"/>
      <c r="B129" s="282"/>
      <c r="C129" s="283"/>
      <c r="D129" s="281"/>
    </row>
    <row r="130" spans="1:4">
      <c r="A130" s="281"/>
      <c r="B130" s="282"/>
      <c r="C130" s="283"/>
      <c r="D130" s="281"/>
    </row>
    <row r="131" spans="1:4">
      <c r="A131" s="281"/>
      <c r="B131" s="282"/>
      <c r="C131" s="283"/>
      <c r="D131" s="281"/>
    </row>
    <row r="132" spans="1:4">
      <c r="A132" s="281"/>
      <c r="B132" s="282"/>
      <c r="C132" s="283"/>
      <c r="D132" s="281"/>
    </row>
    <row r="133" spans="1:4">
      <c r="A133" s="281"/>
      <c r="B133" s="282"/>
      <c r="C133" s="283"/>
      <c r="D133" s="281"/>
    </row>
    <row r="134" spans="1:4">
      <c r="A134" s="281"/>
      <c r="B134" s="282"/>
      <c r="C134" s="283"/>
      <c r="D134" s="281"/>
    </row>
    <row r="135" spans="1:4">
      <c r="A135" s="281"/>
      <c r="B135" s="282"/>
      <c r="C135" s="283"/>
      <c r="D135" s="281"/>
    </row>
    <row r="136" spans="1:4">
      <c r="A136" s="281"/>
      <c r="B136" s="282"/>
      <c r="C136" s="283"/>
      <c r="D136" s="281"/>
    </row>
    <row r="137" spans="1:4">
      <c r="A137" s="281"/>
      <c r="B137" s="282"/>
      <c r="C137" s="283"/>
      <c r="D137" s="281"/>
    </row>
    <row r="138" spans="1:4">
      <c r="A138" s="281"/>
      <c r="B138" s="282"/>
      <c r="C138" s="283"/>
      <c r="D138" s="281"/>
    </row>
    <row r="139" spans="1:4">
      <c r="A139" s="281"/>
      <c r="B139" s="282"/>
      <c r="C139" s="283"/>
      <c r="D139" s="281"/>
    </row>
    <row r="140" spans="1:4">
      <c r="A140" s="281"/>
      <c r="B140" s="282"/>
      <c r="C140" s="283"/>
      <c r="D140" s="281"/>
    </row>
    <row r="141" spans="1:4">
      <c r="A141" s="281"/>
      <c r="B141" s="282"/>
      <c r="C141" s="283"/>
      <c r="D141" s="281"/>
    </row>
    <row r="142" spans="1:4">
      <c r="A142" s="281"/>
      <c r="B142" s="282"/>
      <c r="C142" s="283"/>
      <c r="D142" s="281"/>
    </row>
    <row r="143" spans="1:4">
      <c r="A143" s="281"/>
      <c r="B143" s="282"/>
      <c r="C143" s="283"/>
      <c r="D143" s="281"/>
    </row>
    <row r="144" spans="1:4">
      <c r="A144" s="281"/>
      <c r="B144" s="282"/>
      <c r="C144" s="283"/>
      <c r="D144" s="281"/>
    </row>
    <row r="145" spans="1:4">
      <c r="A145" s="281"/>
      <c r="B145" s="282"/>
      <c r="C145" s="283"/>
      <c r="D145" s="281"/>
    </row>
    <row r="146" spans="1:4">
      <c r="A146" s="281"/>
      <c r="B146" s="282"/>
      <c r="C146" s="283"/>
      <c r="D146" s="281"/>
    </row>
    <row r="147" spans="1:4">
      <c r="A147" s="281"/>
      <c r="B147" s="282"/>
      <c r="C147" s="283"/>
      <c r="D147" s="281"/>
    </row>
    <row r="148" spans="1:4">
      <c r="A148" s="281"/>
      <c r="B148" s="282"/>
      <c r="C148" s="283"/>
      <c r="D148" s="281"/>
    </row>
    <row r="149" spans="1:4">
      <c r="A149" s="281"/>
      <c r="B149" s="282"/>
      <c r="C149" s="283"/>
      <c r="D149" s="281"/>
    </row>
    <row r="150" spans="1:4">
      <c r="A150" s="281"/>
      <c r="B150" s="282"/>
      <c r="C150" s="283"/>
      <c r="D150" s="281"/>
    </row>
    <row r="151" spans="1:4">
      <c r="A151" s="281"/>
      <c r="B151" s="282"/>
      <c r="C151" s="283"/>
      <c r="D151" s="281"/>
    </row>
    <row r="152" spans="1:4">
      <c r="A152" s="281"/>
      <c r="B152" s="282"/>
      <c r="C152" s="283"/>
      <c r="D152" s="281"/>
    </row>
    <row r="153" spans="1:4">
      <c r="A153" s="281"/>
      <c r="B153" s="282"/>
      <c r="C153" s="283"/>
      <c r="D153" s="281"/>
    </row>
    <row r="154" spans="1:4">
      <c r="A154" s="281"/>
      <c r="B154" s="282"/>
      <c r="C154" s="283"/>
      <c r="D154" s="281"/>
    </row>
    <row r="155" spans="1:4">
      <c r="A155" s="281"/>
      <c r="B155" s="282"/>
      <c r="C155" s="283"/>
      <c r="D155" s="281"/>
    </row>
    <row r="156" spans="1:4">
      <c r="A156" s="281"/>
      <c r="B156" s="282"/>
      <c r="C156" s="283"/>
      <c r="D156" s="281"/>
    </row>
    <row r="157" spans="1:4">
      <c r="A157" s="281"/>
      <c r="B157" s="282"/>
      <c r="C157" s="283"/>
      <c r="D157" s="281"/>
    </row>
    <row r="158" spans="1:4">
      <c r="A158" s="281"/>
      <c r="B158" s="282"/>
      <c r="C158" s="283"/>
      <c r="D158" s="281"/>
    </row>
    <row r="159" spans="1:4">
      <c r="A159" s="281"/>
      <c r="B159" s="282"/>
      <c r="C159" s="283"/>
      <c r="D159" s="281"/>
    </row>
    <row r="160" spans="1:4">
      <c r="A160" s="281"/>
      <c r="B160" s="282"/>
      <c r="C160" s="283"/>
      <c r="D160" s="281"/>
    </row>
    <row r="161" spans="1:4">
      <c r="A161" s="281"/>
      <c r="B161" s="282"/>
      <c r="C161" s="283"/>
      <c r="D161" s="281"/>
    </row>
    <row r="162" spans="1:4">
      <c r="A162" s="281"/>
      <c r="B162" s="282"/>
      <c r="C162" s="283"/>
      <c r="D162" s="281"/>
    </row>
    <row r="163" spans="1:4">
      <c r="A163" s="281"/>
      <c r="B163" s="282"/>
      <c r="C163" s="283"/>
      <c r="D163" s="281"/>
    </row>
    <row r="164" spans="1:4">
      <c r="A164" s="281"/>
      <c r="B164" s="282"/>
      <c r="C164" s="283"/>
      <c r="D164" s="281"/>
    </row>
    <row r="165" spans="1:4">
      <c r="A165" s="281"/>
      <c r="B165" s="282"/>
      <c r="C165" s="283"/>
      <c r="D165" s="281"/>
    </row>
    <row r="166" spans="1:4">
      <c r="A166" s="281"/>
      <c r="B166" s="282"/>
      <c r="C166" s="283"/>
      <c r="D166" s="281"/>
    </row>
    <row r="167" spans="1:4">
      <c r="A167" s="281"/>
      <c r="B167" s="282"/>
      <c r="C167" s="283"/>
      <c r="D167" s="281"/>
    </row>
    <row r="168" spans="1:4">
      <c r="A168" s="281"/>
      <c r="B168" s="282"/>
      <c r="C168" s="283"/>
      <c r="D168" s="281"/>
    </row>
    <row r="169" spans="1:4">
      <c r="A169" s="281"/>
      <c r="B169" s="282"/>
      <c r="C169" s="283"/>
      <c r="D169" s="281"/>
    </row>
    <row r="170" spans="1:4">
      <c r="A170" s="281"/>
      <c r="B170" s="282"/>
      <c r="C170" s="283"/>
      <c r="D170" s="281"/>
    </row>
    <row r="171" spans="1:4">
      <c r="A171" s="281"/>
      <c r="B171" s="282"/>
      <c r="C171" s="283"/>
      <c r="D171" s="281"/>
    </row>
    <row r="172" spans="1:4">
      <c r="A172" s="281"/>
      <c r="B172" s="282"/>
      <c r="C172" s="283"/>
      <c r="D172" s="281"/>
    </row>
    <row r="173" spans="1:4">
      <c r="A173" s="281"/>
      <c r="B173" s="282"/>
      <c r="C173" s="283"/>
      <c r="D173" s="281"/>
    </row>
    <row r="174" spans="1:4">
      <c r="A174" s="281"/>
      <c r="B174" s="282"/>
      <c r="C174" s="283"/>
      <c r="D174" s="281"/>
    </row>
    <row r="175" spans="1:4">
      <c r="A175" s="281"/>
      <c r="B175" s="282"/>
      <c r="C175" s="283"/>
      <c r="D175" s="281"/>
    </row>
    <row r="176" spans="1:4">
      <c r="A176" s="281"/>
      <c r="B176" s="282"/>
      <c r="C176" s="283"/>
      <c r="D176" s="281"/>
    </row>
    <row r="177" spans="1:4">
      <c r="A177" s="281"/>
      <c r="B177" s="282"/>
      <c r="C177" s="283"/>
      <c r="D177" s="281"/>
    </row>
    <row r="178" spans="1:4">
      <c r="A178" s="281"/>
      <c r="B178" s="282"/>
      <c r="C178" s="283"/>
      <c r="D178" s="281"/>
    </row>
    <row r="179" spans="1:4">
      <c r="A179" s="281"/>
      <c r="B179" s="282"/>
      <c r="C179" s="283"/>
      <c r="D179" s="281"/>
    </row>
    <row r="180" spans="1:4">
      <c r="A180" s="281"/>
      <c r="B180" s="282"/>
      <c r="C180" s="283"/>
      <c r="D180" s="281"/>
    </row>
    <row r="181" spans="1:4">
      <c r="A181" s="281"/>
      <c r="B181" s="282"/>
      <c r="C181" s="283"/>
      <c r="D181" s="281"/>
    </row>
    <row r="182" spans="1:4">
      <c r="A182" s="281"/>
      <c r="B182" s="282"/>
      <c r="C182" s="283"/>
      <c r="D182" s="281"/>
    </row>
    <row r="183" spans="1:4">
      <c r="A183" s="281"/>
      <c r="B183" s="282"/>
      <c r="C183" s="283"/>
      <c r="D183" s="281"/>
    </row>
    <row r="184" spans="1:4">
      <c r="A184" s="281"/>
      <c r="B184" s="282"/>
      <c r="C184" s="283"/>
      <c r="D184" s="281"/>
    </row>
    <row r="185" spans="1:4">
      <c r="A185" s="281"/>
      <c r="B185" s="282"/>
      <c r="C185" s="283"/>
      <c r="D185" s="281"/>
    </row>
    <row r="186" spans="1:4">
      <c r="A186" s="281"/>
      <c r="B186" s="282"/>
      <c r="C186" s="283"/>
      <c r="D186" s="281"/>
    </row>
    <row r="187" spans="1:4">
      <c r="A187" s="281"/>
      <c r="B187" s="282"/>
      <c r="C187" s="283"/>
      <c r="D187" s="281"/>
    </row>
    <row r="188" spans="1:4">
      <c r="A188" s="281"/>
      <c r="B188" s="282"/>
      <c r="C188" s="283"/>
      <c r="D188" s="281"/>
    </row>
    <row r="189" spans="1:4">
      <c r="A189" s="281"/>
      <c r="B189" s="282"/>
      <c r="C189" s="283"/>
      <c r="D189" s="281"/>
    </row>
    <row r="190" spans="1:4">
      <c r="A190" s="281"/>
      <c r="B190" s="282"/>
      <c r="C190" s="283"/>
      <c r="D190" s="281"/>
    </row>
    <row r="191" spans="1:4">
      <c r="A191" s="281"/>
      <c r="B191" s="282"/>
      <c r="C191" s="283"/>
      <c r="D191" s="281"/>
    </row>
    <row r="192" spans="1:4">
      <c r="A192" s="281"/>
      <c r="B192" s="282"/>
      <c r="C192" s="283"/>
      <c r="D192" s="281"/>
    </row>
    <row r="193" spans="1:4">
      <c r="A193" s="281"/>
      <c r="B193" s="282"/>
      <c r="C193" s="283"/>
      <c r="D193" s="281"/>
    </row>
    <row r="194" spans="1:4">
      <c r="A194" s="281"/>
      <c r="B194" s="282"/>
      <c r="C194" s="283"/>
      <c r="D194" s="281"/>
    </row>
    <row r="195" spans="1:4">
      <c r="A195" s="281"/>
      <c r="B195" s="282"/>
      <c r="C195" s="283"/>
      <c r="D195" s="281"/>
    </row>
    <row r="196" spans="1:4">
      <c r="A196" s="281"/>
      <c r="B196" s="282"/>
      <c r="C196" s="283"/>
      <c r="D196" s="281"/>
    </row>
    <row r="197" spans="1:4">
      <c r="A197" s="281"/>
      <c r="B197" s="282"/>
      <c r="C197" s="283"/>
      <c r="D197" s="281"/>
    </row>
    <row r="198" spans="1:4">
      <c r="A198" s="281"/>
      <c r="B198" s="282"/>
      <c r="C198" s="283"/>
      <c r="D198" s="281"/>
    </row>
    <row r="199" spans="1:4">
      <c r="A199" s="281"/>
      <c r="B199" s="282"/>
      <c r="C199" s="283"/>
      <c r="D199" s="281"/>
    </row>
    <row r="200" spans="1:4">
      <c r="A200" s="281"/>
      <c r="B200" s="282"/>
      <c r="C200" s="283"/>
      <c r="D200" s="281"/>
    </row>
    <row r="201" spans="1:4">
      <c r="A201" s="281"/>
      <c r="B201" s="282"/>
      <c r="C201" s="283"/>
      <c r="D201" s="281"/>
    </row>
    <row r="202" spans="1:4">
      <c r="A202" s="281"/>
      <c r="B202" s="282"/>
      <c r="C202" s="283"/>
      <c r="D202" s="281"/>
    </row>
    <row r="203" spans="1:4">
      <c r="A203" s="281"/>
      <c r="B203" s="282"/>
      <c r="C203" s="283"/>
      <c r="D203" s="281"/>
    </row>
    <row r="204" spans="1:4">
      <c r="A204" s="281"/>
      <c r="B204" s="282"/>
      <c r="C204" s="283"/>
      <c r="D204" s="281"/>
    </row>
    <row r="205" spans="1:4">
      <c r="A205" s="281"/>
      <c r="B205" s="282"/>
      <c r="C205" s="283"/>
      <c r="D205" s="281"/>
    </row>
    <row r="206" spans="1:4">
      <c r="A206" s="281"/>
      <c r="B206" s="282"/>
      <c r="C206" s="283"/>
      <c r="D206" s="281"/>
    </row>
    <row r="207" spans="1:4">
      <c r="A207" s="281"/>
      <c r="B207" s="282"/>
      <c r="C207" s="283"/>
      <c r="D207" s="281"/>
    </row>
    <row r="208" spans="1:4">
      <c r="A208" s="281"/>
      <c r="B208" s="282"/>
      <c r="C208" s="283"/>
      <c r="D208" s="281"/>
    </row>
    <row r="209" spans="1:4">
      <c r="A209" s="281"/>
      <c r="B209" s="282"/>
      <c r="C209" s="283"/>
      <c r="D209" s="281"/>
    </row>
    <row r="210" spans="1:4">
      <c r="A210" s="281"/>
      <c r="B210" s="282"/>
      <c r="C210" s="283"/>
      <c r="D210" s="281"/>
    </row>
    <row r="211" spans="1:4">
      <c r="A211" s="281"/>
      <c r="B211" s="282"/>
      <c r="C211" s="283"/>
      <c r="D211" s="281"/>
    </row>
    <row r="212" spans="1:4">
      <c r="A212" s="281"/>
      <c r="B212" s="282"/>
      <c r="C212" s="283"/>
      <c r="D212" s="281"/>
    </row>
    <row r="213" spans="1:4">
      <c r="A213" s="281"/>
      <c r="B213" s="282"/>
      <c r="C213" s="283"/>
      <c r="D213" s="281"/>
    </row>
    <row r="214" spans="1:4">
      <c r="A214" s="281"/>
      <c r="B214" s="282"/>
      <c r="C214" s="283"/>
      <c r="D214" s="281"/>
    </row>
    <row r="215" spans="1:4">
      <c r="A215" s="281"/>
      <c r="B215" s="282"/>
      <c r="C215" s="283"/>
      <c r="D215" s="281"/>
    </row>
    <row r="216" spans="1:4">
      <c r="A216" s="281"/>
      <c r="B216" s="282"/>
      <c r="C216" s="283"/>
      <c r="D216" s="281"/>
    </row>
    <row r="217" spans="1:4">
      <c r="A217" s="281"/>
      <c r="B217" s="282"/>
      <c r="C217" s="283"/>
      <c r="D217" s="281"/>
    </row>
    <row r="218" spans="1:4">
      <c r="A218" s="281"/>
      <c r="B218" s="282"/>
      <c r="C218" s="283"/>
      <c r="D218" s="281"/>
    </row>
    <row r="219" spans="1:4">
      <c r="A219" s="281"/>
      <c r="B219" s="282"/>
      <c r="C219" s="283"/>
      <c r="D219" s="281"/>
    </row>
    <row r="220" spans="1:4">
      <c r="A220" s="281"/>
      <c r="B220" s="282"/>
      <c r="C220" s="283"/>
      <c r="D220" s="281"/>
    </row>
    <row r="221" spans="1:4">
      <c r="A221" s="281"/>
      <c r="B221" s="282"/>
      <c r="C221" s="283"/>
      <c r="D221" s="281"/>
    </row>
    <row r="222" spans="1:4">
      <c r="A222" s="281"/>
      <c r="B222" s="282"/>
      <c r="C222" s="283"/>
      <c r="D222" s="281"/>
    </row>
    <row r="223" spans="1:4">
      <c r="A223" s="281"/>
      <c r="B223" s="282"/>
      <c r="C223" s="283"/>
      <c r="D223" s="281"/>
    </row>
    <row r="224" spans="1:4">
      <c r="A224" s="281"/>
      <c r="B224" s="282"/>
      <c r="C224" s="283"/>
      <c r="D224" s="281"/>
    </row>
    <row r="225" spans="1:4">
      <c r="A225" s="281"/>
      <c r="B225" s="282"/>
      <c r="C225" s="283"/>
      <c r="D225" s="281"/>
    </row>
    <row r="226" spans="1:4">
      <c r="A226" s="281"/>
      <c r="B226" s="282"/>
      <c r="C226" s="283"/>
      <c r="D226" s="281"/>
    </row>
    <row r="227" spans="1:4">
      <c r="A227" s="281"/>
      <c r="B227" s="282"/>
      <c r="C227" s="283"/>
      <c r="D227" s="281"/>
    </row>
    <row r="228" spans="1:4">
      <c r="A228" s="281"/>
      <c r="B228" s="282"/>
      <c r="C228" s="283"/>
      <c r="D228" s="281"/>
    </row>
    <row r="229" spans="1:4">
      <c r="A229" s="281"/>
      <c r="B229" s="282"/>
      <c r="C229" s="283"/>
      <c r="D229" s="281"/>
    </row>
    <row r="230" spans="1:4">
      <c r="A230" s="281"/>
      <c r="B230" s="282"/>
      <c r="C230" s="283"/>
      <c r="D230" s="281"/>
    </row>
    <row r="231" spans="1:4">
      <c r="A231" s="281"/>
      <c r="B231" s="282"/>
      <c r="C231" s="283"/>
      <c r="D231" s="281"/>
    </row>
    <row r="232" spans="1:4">
      <c r="A232" s="281"/>
      <c r="B232" s="282"/>
      <c r="C232" s="283"/>
      <c r="D232" s="281"/>
    </row>
    <row r="233" spans="1:4">
      <c r="A233" s="281"/>
      <c r="B233" s="282"/>
      <c r="C233" s="283"/>
      <c r="D233" s="281"/>
    </row>
    <row r="234" spans="1:4">
      <c r="A234" s="281"/>
      <c r="B234" s="282"/>
      <c r="C234" s="283"/>
      <c r="D234" s="281"/>
    </row>
    <row r="235" spans="1:4">
      <c r="A235" s="281"/>
      <c r="B235" s="282"/>
      <c r="C235" s="283"/>
      <c r="D235" s="281"/>
    </row>
    <row r="236" spans="1:4">
      <c r="A236" s="281"/>
      <c r="B236" s="282"/>
      <c r="C236" s="283"/>
      <c r="D236" s="281"/>
    </row>
    <row r="237" spans="1:4">
      <c r="A237" s="281"/>
      <c r="B237" s="282"/>
      <c r="C237" s="283"/>
      <c r="D237" s="281"/>
    </row>
    <row r="238" spans="1:4">
      <c r="A238" s="281"/>
      <c r="B238" s="282"/>
      <c r="C238" s="283"/>
      <c r="D238" s="281"/>
    </row>
    <row r="239" spans="1:4">
      <c r="A239" s="281"/>
      <c r="B239" s="282"/>
      <c r="C239" s="283"/>
      <c r="D239" s="281"/>
    </row>
    <row r="240" spans="1:4">
      <c r="A240" s="281"/>
      <c r="B240" s="282"/>
      <c r="C240" s="283"/>
      <c r="D240" s="281"/>
    </row>
    <row r="241" spans="1:4">
      <c r="A241" s="281"/>
      <c r="B241" s="282"/>
      <c r="C241" s="283"/>
      <c r="D241" s="281"/>
    </row>
    <row r="242" spans="1:4">
      <c r="A242" s="281"/>
      <c r="B242" s="282"/>
      <c r="C242" s="283"/>
      <c r="D242" s="281"/>
    </row>
    <row r="243" spans="1:4">
      <c r="A243" s="281"/>
      <c r="B243" s="282"/>
      <c r="C243" s="283"/>
      <c r="D243" s="281"/>
    </row>
    <row r="244" spans="1:4">
      <c r="A244" s="281"/>
      <c r="B244" s="282"/>
      <c r="C244" s="283"/>
      <c r="D244" s="281"/>
    </row>
    <row r="245" spans="1:4">
      <c r="A245" s="281"/>
      <c r="B245" s="282"/>
      <c r="C245" s="283"/>
      <c r="D245" s="281"/>
    </row>
    <row r="246" spans="1:4">
      <c r="A246" s="281"/>
      <c r="B246" s="282"/>
      <c r="C246" s="283"/>
      <c r="D246" s="281"/>
    </row>
    <row r="247" spans="1:4">
      <c r="A247" s="281"/>
      <c r="B247" s="282"/>
      <c r="C247" s="283"/>
      <c r="D247" s="281"/>
    </row>
    <row r="248" spans="1:4">
      <c r="A248" s="281"/>
      <c r="B248" s="282"/>
      <c r="C248" s="283"/>
      <c r="D248" s="281"/>
    </row>
    <row r="249" spans="1:4">
      <c r="A249" s="281"/>
      <c r="B249" s="282"/>
      <c r="C249" s="283"/>
      <c r="D249" s="281"/>
    </row>
    <row r="250" spans="1:4">
      <c r="A250" s="281"/>
      <c r="B250" s="282"/>
      <c r="C250" s="283"/>
      <c r="D250" s="281"/>
    </row>
    <row r="251" spans="1:4">
      <c r="A251" s="281"/>
      <c r="B251" s="282"/>
      <c r="C251" s="283"/>
      <c r="D251" s="281"/>
    </row>
    <row r="252" spans="1:4">
      <c r="A252" s="281"/>
      <c r="B252" s="282"/>
      <c r="C252" s="283"/>
      <c r="D252" s="281"/>
    </row>
    <row r="253" spans="1:4">
      <c r="A253" s="281"/>
      <c r="B253" s="282"/>
      <c r="C253" s="283"/>
      <c r="D253" s="281"/>
    </row>
    <row r="254" spans="1:4">
      <c r="A254" s="281"/>
      <c r="B254" s="282"/>
      <c r="C254" s="283"/>
      <c r="D254" s="281"/>
    </row>
    <row r="255" spans="1:4">
      <c r="A255" s="281"/>
      <c r="B255" s="282"/>
      <c r="C255" s="283"/>
      <c r="D255" s="281"/>
    </row>
    <row r="256" spans="1:4">
      <c r="A256" s="281"/>
      <c r="B256" s="282"/>
      <c r="C256" s="283"/>
      <c r="D256" s="281"/>
    </row>
    <row r="257" spans="1:4">
      <c r="A257" s="281"/>
      <c r="B257" s="282"/>
      <c r="C257" s="283"/>
      <c r="D257" s="281"/>
    </row>
    <row r="258" spans="1:4">
      <c r="A258" s="281"/>
      <c r="B258" s="282"/>
      <c r="C258" s="283"/>
      <c r="D258" s="281"/>
    </row>
    <row r="259" spans="1:4">
      <c r="A259" s="281"/>
      <c r="B259" s="282"/>
      <c r="C259" s="283"/>
      <c r="D259" s="281"/>
    </row>
    <row r="260" spans="1:4">
      <c r="A260" s="281"/>
      <c r="B260" s="282"/>
      <c r="C260" s="283"/>
      <c r="D260" s="281"/>
    </row>
    <row r="261" spans="1:4">
      <c r="A261" s="281"/>
      <c r="B261" s="282"/>
      <c r="C261" s="283"/>
      <c r="D261" s="281"/>
    </row>
    <row r="262" spans="1:4">
      <c r="A262" s="281"/>
      <c r="B262" s="282"/>
      <c r="C262" s="283"/>
      <c r="D262" s="281"/>
    </row>
    <row r="263" spans="1:4">
      <c r="A263" s="281"/>
      <c r="B263" s="282"/>
      <c r="C263" s="283"/>
      <c r="D263" s="281"/>
    </row>
    <row r="264" spans="1:4">
      <c r="A264" s="281"/>
      <c r="B264" s="282"/>
      <c r="C264" s="283"/>
      <c r="D264" s="281"/>
    </row>
    <row r="265" spans="1:4">
      <c r="A265" s="281"/>
      <c r="B265" s="282"/>
      <c r="C265" s="283"/>
      <c r="D265" s="281"/>
    </row>
    <row r="266" spans="1:4">
      <c r="A266" s="281"/>
      <c r="B266" s="282"/>
      <c r="C266" s="283"/>
      <c r="D266" s="281"/>
    </row>
    <row r="267" spans="1:4">
      <c r="A267" s="281"/>
      <c r="B267" s="282"/>
      <c r="C267" s="283"/>
      <c r="D267" s="281"/>
    </row>
    <row r="268" spans="1:4">
      <c r="A268" s="281"/>
      <c r="B268" s="282"/>
      <c r="C268" s="283"/>
      <c r="D268" s="281"/>
    </row>
    <row r="269" spans="1:4">
      <c r="A269" s="281"/>
      <c r="B269" s="282"/>
      <c r="C269" s="283"/>
      <c r="D269" s="281"/>
    </row>
    <row r="270" spans="1:4">
      <c r="A270" s="281"/>
      <c r="B270" s="282"/>
      <c r="C270" s="283"/>
      <c r="D270" s="281"/>
    </row>
    <row r="271" spans="1:4">
      <c r="A271" s="281"/>
      <c r="B271" s="282"/>
      <c r="C271" s="283"/>
      <c r="D271" s="281"/>
    </row>
    <row r="272" spans="1:4">
      <c r="A272" s="281"/>
      <c r="B272" s="282"/>
      <c r="C272" s="283"/>
      <c r="D272" s="281"/>
    </row>
    <row r="273" spans="1:4">
      <c r="A273" s="281"/>
      <c r="B273" s="282"/>
      <c r="C273" s="283"/>
      <c r="D273" s="281"/>
    </row>
    <row r="274" spans="1:4">
      <c r="A274" s="281"/>
      <c r="B274" s="282"/>
      <c r="C274" s="283"/>
      <c r="D274" s="281"/>
    </row>
    <row r="275" spans="1:4">
      <c r="A275" s="281"/>
      <c r="B275" s="282"/>
      <c r="C275" s="283"/>
      <c r="D275" s="281"/>
    </row>
    <row r="276" spans="1:4">
      <c r="A276" s="281"/>
      <c r="B276" s="282"/>
      <c r="C276" s="283"/>
      <c r="D276" s="281"/>
    </row>
    <row r="277" spans="1:4">
      <c r="A277" s="281"/>
      <c r="B277" s="282"/>
      <c r="C277" s="283"/>
      <c r="D277" s="281"/>
    </row>
    <row r="278" spans="1:4">
      <c r="A278" s="281"/>
      <c r="B278" s="282"/>
      <c r="C278" s="283"/>
      <c r="D278" s="281"/>
    </row>
    <row r="279" spans="1:4">
      <c r="A279" s="281"/>
      <c r="B279" s="282"/>
      <c r="C279" s="283"/>
      <c r="D279" s="281"/>
    </row>
    <row r="280" spans="1:4">
      <c r="A280" s="281"/>
      <c r="B280" s="282"/>
      <c r="C280" s="283"/>
      <c r="D280" s="281"/>
    </row>
    <row r="281" spans="1:4">
      <c r="A281" s="281"/>
      <c r="B281" s="282"/>
      <c r="C281" s="283"/>
      <c r="D281" s="281"/>
    </row>
    <row r="282" spans="1:4">
      <c r="A282" s="281"/>
      <c r="B282" s="282"/>
      <c r="C282" s="283"/>
      <c r="D282" s="281"/>
    </row>
    <row r="283" spans="1:4">
      <c r="A283" s="281"/>
      <c r="B283" s="282"/>
      <c r="C283" s="283"/>
      <c r="D283" s="281"/>
    </row>
    <row r="284" spans="1:4">
      <c r="A284" s="281"/>
      <c r="B284" s="282"/>
      <c r="C284" s="283"/>
      <c r="D284" s="281"/>
    </row>
    <row r="285" spans="1:4">
      <c r="A285" s="281"/>
      <c r="B285" s="282"/>
      <c r="C285" s="283"/>
      <c r="D285" s="281"/>
    </row>
    <row r="286" spans="1:4">
      <c r="A286" s="281"/>
      <c r="B286" s="282"/>
      <c r="C286" s="283"/>
      <c r="D286" s="281"/>
    </row>
    <row r="287" spans="1:4">
      <c r="A287" s="281"/>
      <c r="B287" s="282"/>
      <c r="C287" s="283"/>
      <c r="D287" s="281"/>
    </row>
    <row r="288" spans="1:4">
      <c r="A288" s="281"/>
      <c r="B288" s="282"/>
      <c r="C288" s="283"/>
      <c r="D288" s="281"/>
    </row>
  </sheetData>
  <mergeCells count="1">
    <mergeCell ref="A1:D1"/>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6"/>
  <sheetViews>
    <sheetView workbookViewId="0">
      <selection activeCell="D2" sqref="A2:D2"/>
    </sheetView>
  </sheetViews>
  <sheetFormatPr defaultColWidth="9" defaultRowHeight="15" outlineLevelCol="3"/>
  <cols>
    <col min="1" max="1" width="10.1083333333333" style="212" customWidth="1"/>
    <col min="2" max="2" width="15.875" style="212" customWidth="1"/>
    <col min="3" max="3" width="13.125" style="212" customWidth="1"/>
    <col min="4" max="4" width="50.3333333333333" style="212" customWidth="1"/>
  </cols>
  <sheetData>
    <row r="1" ht="25.5" spans="1:4">
      <c r="A1" s="162" t="s">
        <v>3300</v>
      </c>
      <c r="B1" s="224"/>
      <c r="C1" s="224"/>
      <c r="D1" s="224"/>
    </row>
    <row r="2" ht="15.75" spans="1:4">
      <c r="A2" s="98" t="s">
        <v>1</v>
      </c>
      <c r="B2" s="98" t="s">
        <v>2</v>
      </c>
      <c r="C2" s="98" t="s">
        <v>3</v>
      </c>
      <c r="D2" s="98" t="s">
        <v>4</v>
      </c>
    </row>
    <row r="3" spans="1:4">
      <c r="A3" s="225" t="s">
        <v>3301</v>
      </c>
      <c r="B3" s="287" t="s">
        <v>3302</v>
      </c>
      <c r="C3" s="57">
        <v>208.7</v>
      </c>
      <c r="D3" s="99" t="s">
        <v>3303</v>
      </c>
    </row>
    <row r="4" spans="1:4">
      <c r="A4" s="225" t="s">
        <v>3304</v>
      </c>
      <c r="B4" s="287" t="s">
        <v>3305</v>
      </c>
      <c r="C4" s="57">
        <v>3.4</v>
      </c>
      <c r="D4" s="99" t="s">
        <v>3306</v>
      </c>
    </row>
    <row r="5" spans="1:4">
      <c r="A5" s="225" t="s">
        <v>3307</v>
      </c>
      <c r="B5" s="287" t="s">
        <v>3308</v>
      </c>
      <c r="C5" s="57">
        <v>6.9</v>
      </c>
      <c r="D5" s="99" t="s">
        <v>3309</v>
      </c>
    </row>
    <row r="6" spans="1:4">
      <c r="A6" s="225" t="s">
        <v>3310</v>
      </c>
      <c r="B6" s="287" t="s">
        <v>3311</v>
      </c>
      <c r="C6" s="57">
        <v>5</v>
      </c>
      <c r="D6" s="99" t="s">
        <v>3312</v>
      </c>
    </row>
    <row r="7" spans="1:4">
      <c r="A7" s="225" t="s">
        <v>3313</v>
      </c>
      <c r="B7" s="287" t="s">
        <v>3314</v>
      </c>
      <c r="C7" s="57">
        <v>3.2</v>
      </c>
      <c r="D7" s="57" t="s">
        <v>3315</v>
      </c>
    </row>
    <row r="8" spans="1:4">
      <c r="A8" s="225" t="s">
        <v>3316</v>
      </c>
      <c r="B8" s="287" t="s">
        <v>3317</v>
      </c>
      <c r="C8" s="57">
        <v>211.3</v>
      </c>
      <c r="D8" s="99" t="s">
        <v>3318</v>
      </c>
    </row>
    <row r="9" spans="1:4">
      <c r="A9" s="225" t="s">
        <v>3319</v>
      </c>
      <c r="B9" s="287" t="s">
        <v>3320</v>
      </c>
      <c r="C9" s="57">
        <v>0.6</v>
      </c>
      <c r="D9" s="99" t="s">
        <v>3321</v>
      </c>
    </row>
    <row r="10" spans="1:4">
      <c r="A10" s="225" t="s">
        <v>3322</v>
      </c>
      <c r="B10" s="287" t="s">
        <v>3323</v>
      </c>
      <c r="C10" s="57">
        <v>30</v>
      </c>
      <c r="D10" s="99" t="s">
        <v>3318</v>
      </c>
    </row>
    <row r="11" spans="1:4">
      <c r="A11" s="225" t="s">
        <v>3324</v>
      </c>
      <c r="B11" s="287" t="s">
        <v>3325</v>
      </c>
      <c r="C11" s="57">
        <v>8.9</v>
      </c>
      <c r="D11" s="99" t="s">
        <v>3326</v>
      </c>
    </row>
    <row r="12" spans="1:4">
      <c r="A12" s="225" t="s">
        <v>3327</v>
      </c>
      <c r="B12" s="287" t="s">
        <v>3328</v>
      </c>
      <c r="C12" s="57">
        <v>196.6</v>
      </c>
      <c r="D12" s="99" t="s">
        <v>3329</v>
      </c>
    </row>
    <row r="13" spans="1:4">
      <c r="A13" s="225" t="s">
        <v>3330</v>
      </c>
      <c r="B13" s="287" t="s">
        <v>3331</v>
      </c>
      <c r="C13" s="57">
        <v>226.7</v>
      </c>
      <c r="D13" s="99" t="s">
        <v>3318</v>
      </c>
    </row>
    <row r="14" spans="1:4">
      <c r="A14" s="225" t="s">
        <v>3332</v>
      </c>
      <c r="B14" s="287" t="s">
        <v>3333</v>
      </c>
      <c r="C14" s="57">
        <v>127</v>
      </c>
      <c r="D14" s="99" t="s">
        <v>3334</v>
      </c>
    </row>
    <row r="15" spans="1:4">
      <c r="A15" s="225" t="s">
        <v>3335</v>
      </c>
      <c r="B15" s="287" t="s">
        <v>3336</v>
      </c>
      <c r="C15" s="57">
        <v>4.3</v>
      </c>
      <c r="D15" s="99" t="s">
        <v>3337</v>
      </c>
    </row>
    <row r="16" spans="1:4">
      <c r="A16" s="225" t="s">
        <v>3338</v>
      </c>
      <c r="B16" s="287" t="s">
        <v>3339</v>
      </c>
      <c r="C16" s="57">
        <v>117</v>
      </c>
      <c r="D16" s="99" t="s">
        <v>3340</v>
      </c>
    </row>
    <row r="17" spans="1:4">
      <c r="A17" s="225" t="s">
        <v>3341</v>
      </c>
      <c r="B17" s="287" t="s">
        <v>3342</v>
      </c>
      <c r="C17" s="57">
        <v>4.1</v>
      </c>
      <c r="D17" s="99" t="s">
        <v>3337</v>
      </c>
    </row>
    <row r="18" spans="1:4">
      <c r="A18" s="225" t="s">
        <v>3343</v>
      </c>
      <c r="B18" s="287" t="s">
        <v>3344</v>
      </c>
      <c r="C18" s="57">
        <v>35</v>
      </c>
      <c r="D18" s="57" t="s">
        <v>3345</v>
      </c>
    </row>
    <row r="19" spans="1:4">
      <c r="A19" s="225" t="s">
        <v>3346</v>
      </c>
      <c r="B19" s="287" t="s">
        <v>3347</v>
      </c>
      <c r="C19" s="57">
        <v>2</v>
      </c>
      <c r="D19" s="57" t="s">
        <v>3348</v>
      </c>
    </row>
    <row r="20" spans="1:4">
      <c r="A20" s="225" t="s">
        <v>3349</v>
      </c>
      <c r="B20" s="287" t="s">
        <v>3350</v>
      </c>
      <c r="C20" s="57">
        <v>34.7</v>
      </c>
      <c r="D20" s="99" t="s">
        <v>3351</v>
      </c>
    </row>
    <row r="21" spans="1:4">
      <c r="A21" s="225" t="s">
        <v>3352</v>
      </c>
      <c r="B21" s="287" t="s">
        <v>3353</v>
      </c>
      <c r="C21" s="57">
        <v>1.1</v>
      </c>
      <c r="D21" s="99" t="s">
        <v>3354</v>
      </c>
    </row>
    <row r="22" spans="1:4">
      <c r="A22" s="225" t="s">
        <v>3355</v>
      </c>
      <c r="B22" s="287" t="s">
        <v>3356</v>
      </c>
      <c r="C22" s="57">
        <v>8.8</v>
      </c>
      <c r="D22" s="57" t="s">
        <v>3357</v>
      </c>
    </row>
    <row r="23" spans="1:4">
      <c r="A23" s="225" t="s">
        <v>3332</v>
      </c>
      <c r="B23" s="287" t="s">
        <v>3333</v>
      </c>
      <c r="C23" s="57">
        <v>127</v>
      </c>
      <c r="D23" s="99" t="s">
        <v>3358</v>
      </c>
    </row>
    <row r="24" spans="1:4">
      <c r="A24" s="225" t="s">
        <v>3359</v>
      </c>
      <c r="B24" s="287" t="s">
        <v>3360</v>
      </c>
      <c r="C24" s="57">
        <v>8.5</v>
      </c>
      <c r="D24" s="99" t="s">
        <v>3361</v>
      </c>
    </row>
    <row r="25" spans="1:4">
      <c r="A25" s="225" t="s">
        <v>3362</v>
      </c>
      <c r="B25" s="287" t="s">
        <v>3363</v>
      </c>
      <c r="C25" s="57">
        <v>266.8</v>
      </c>
      <c r="D25" s="99" t="s">
        <v>3364</v>
      </c>
    </row>
    <row r="26" spans="1:4">
      <c r="A26" s="225" t="s">
        <v>3365</v>
      </c>
      <c r="B26" s="287" t="s">
        <v>3366</v>
      </c>
      <c r="C26" s="57">
        <v>3</v>
      </c>
      <c r="D26" s="99" t="s">
        <v>3367</v>
      </c>
    </row>
    <row r="27" spans="1:4">
      <c r="A27" s="225" t="s">
        <v>3368</v>
      </c>
      <c r="B27" s="287" t="s">
        <v>3369</v>
      </c>
      <c r="C27" s="57">
        <v>0.5</v>
      </c>
      <c r="D27" s="99" t="s">
        <v>3370</v>
      </c>
    </row>
    <row r="28" spans="1:4">
      <c r="A28" s="225" t="s">
        <v>3371</v>
      </c>
      <c r="B28" s="287" t="s">
        <v>3372</v>
      </c>
      <c r="C28" s="57">
        <v>3.2</v>
      </c>
      <c r="D28" s="99" t="s">
        <v>3373</v>
      </c>
    </row>
    <row r="29" spans="1:4">
      <c r="A29" s="225" t="s">
        <v>3374</v>
      </c>
      <c r="B29" s="287" t="s">
        <v>3375</v>
      </c>
      <c r="C29" s="57">
        <v>162.1</v>
      </c>
      <c r="D29" s="57" t="s">
        <v>3376</v>
      </c>
    </row>
    <row r="30" spans="1:4">
      <c r="A30" s="225" t="s">
        <v>3377</v>
      </c>
      <c r="B30" s="287" t="s">
        <v>3378</v>
      </c>
      <c r="C30" s="57">
        <v>3</v>
      </c>
      <c r="D30" s="99" t="s">
        <v>3367</v>
      </c>
    </row>
    <row r="31" spans="1:4">
      <c r="A31" s="225" t="s">
        <v>3379</v>
      </c>
      <c r="B31" s="287" t="s">
        <v>3380</v>
      </c>
      <c r="C31" s="57">
        <v>1.7</v>
      </c>
      <c r="D31" s="99" t="s">
        <v>3381</v>
      </c>
    </row>
    <row r="32" spans="1:4">
      <c r="A32" s="225" t="s">
        <v>3382</v>
      </c>
      <c r="B32" s="287" t="s">
        <v>3383</v>
      </c>
      <c r="C32" s="57">
        <v>26</v>
      </c>
      <c r="D32" s="99" t="s">
        <v>3384</v>
      </c>
    </row>
    <row r="33" spans="1:4">
      <c r="A33" s="225" t="s">
        <v>3385</v>
      </c>
      <c r="B33" s="287" t="s">
        <v>3386</v>
      </c>
      <c r="C33" s="57">
        <v>0.5</v>
      </c>
      <c r="D33" s="99" t="s">
        <v>3381</v>
      </c>
    </row>
    <row r="34" spans="1:4">
      <c r="A34" s="225" t="s">
        <v>3387</v>
      </c>
      <c r="B34" s="287" t="s">
        <v>3388</v>
      </c>
      <c r="C34" s="57">
        <v>292</v>
      </c>
      <c r="D34" s="99" t="s">
        <v>3389</v>
      </c>
    </row>
    <row r="35" spans="1:4">
      <c r="A35" s="225" t="s">
        <v>3390</v>
      </c>
      <c r="B35" s="287" t="s">
        <v>3391</v>
      </c>
      <c r="C35" s="57">
        <v>160</v>
      </c>
      <c r="D35" s="99" t="s">
        <v>3392</v>
      </c>
    </row>
    <row r="36" spans="1:4">
      <c r="A36" s="225" t="s">
        <v>3393</v>
      </c>
      <c r="B36" s="287" t="s">
        <v>3394</v>
      </c>
      <c r="C36" s="57">
        <v>5.3</v>
      </c>
      <c r="D36" s="99" t="s">
        <v>3381</v>
      </c>
    </row>
    <row r="37" spans="1:4">
      <c r="A37" s="225" t="s">
        <v>3395</v>
      </c>
      <c r="B37" s="287" t="s">
        <v>3396</v>
      </c>
      <c r="C37" s="57">
        <v>6.5</v>
      </c>
      <c r="D37" s="57" t="s">
        <v>3397</v>
      </c>
    </row>
    <row r="38" spans="1:4">
      <c r="A38" s="225" t="s">
        <v>3398</v>
      </c>
      <c r="B38" s="287" t="s">
        <v>3399</v>
      </c>
      <c r="C38" s="57">
        <v>14.6</v>
      </c>
      <c r="D38" s="99" t="s">
        <v>3400</v>
      </c>
    </row>
    <row r="39" spans="1:4">
      <c r="A39" s="225" t="s">
        <v>3401</v>
      </c>
      <c r="B39" s="287" t="s">
        <v>3402</v>
      </c>
      <c r="C39" s="57">
        <v>8.5</v>
      </c>
      <c r="D39" s="99" t="s">
        <v>3403</v>
      </c>
    </row>
    <row r="40" spans="1:4">
      <c r="A40" s="225" t="s">
        <v>3404</v>
      </c>
      <c r="B40" s="287" t="s">
        <v>3405</v>
      </c>
      <c r="C40" s="57">
        <v>120</v>
      </c>
      <c r="D40" s="99" t="s">
        <v>3406</v>
      </c>
    </row>
    <row r="41" spans="1:4">
      <c r="A41" s="225" t="s">
        <v>3407</v>
      </c>
      <c r="B41" s="287" t="s">
        <v>3408</v>
      </c>
      <c r="C41" s="57">
        <v>3.1</v>
      </c>
      <c r="D41" s="99" t="s">
        <v>3409</v>
      </c>
    </row>
    <row r="42" spans="1:4">
      <c r="A42" s="225" t="s">
        <v>3410</v>
      </c>
      <c r="B42" s="287" t="s">
        <v>3411</v>
      </c>
      <c r="C42" s="57">
        <v>3.2</v>
      </c>
      <c r="D42" s="99" t="s">
        <v>3409</v>
      </c>
    </row>
    <row r="43" spans="1:4">
      <c r="A43" s="225" t="s">
        <v>3412</v>
      </c>
      <c r="B43" s="287" t="s">
        <v>3413</v>
      </c>
      <c r="C43" s="57">
        <v>7.2</v>
      </c>
      <c r="D43" s="99" t="s">
        <v>3409</v>
      </c>
    </row>
    <row r="44" spans="1:4">
      <c r="A44" s="225" t="s">
        <v>3414</v>
      </c>
      <c r="B44" s="287" t="s">
        <v>3415</v>
      </c>
      <c r="C44" s="57">
        <v>7.4</v>
      </c>
      <c r="D44" s="99" t="s">
        <v>3409</v>
      </c>
    </row>
    <row r="45" spans="1:4">
      <c r="A45" s="225" t="s">
        <v>3416</v>
      </c>
      <c r="B45" s="287" t="s">
        <v>3417</v>
      </c>
      <c r="C45" s="57">
        <v>180</v>
      </c>
      <c r="D45" s="57" t="s">
        <v>3418</v>
      </c>
    </row>
    <row r="46" spans="1:4">
      <c r="A46" s="225" t="s">
        <v>3419</v>
      </c>
      <c r="B46" s="287" t="s">
        <v>3420</v>
      </c>
      <c r="C46" s="57">
        <v>60</v>
      </c>
      <c r="D46" s="99" t="s">
        <v>3421</v>
      </c>
    </row>
    <row r="47" spans="1:4">
      <c r="A47" s="225" t="s">
        <v>3422</v>
      </c>
      <c r="B47" s="287" t="s">
        <v>3423</v>
      </c>
      <c r="C47" s="57">
        <v>2</v>
      </c>
      <c r="D47" s="99" t="s">
        <v>3424</v>
      </c>
    </row>
    <row r="48" spans="1:4">
      <c r="A48" s="225" t="s">
        <v>3425</v>
      </c>
      <c r="B48" s="287" t="s">
        <v>3426</v>
      </c>
      <c r="C48" s="57">
        <v>66</v>
      </c>
      <c r="D48" s="99" t="s">
        <v>3427</v>
      </c>
    </row>
    <row r="49" spans="1:4">
      <c r="A49" s="225" t="s">
        <v>3428</v>
      </c>
      <c r="B49" s="287" t="s">
        <v>3429</v>
      </c>
      <c r="C49" s="57">
        <v>1.7</v>
      </c>
      <c r="D49" s="99" t="s">
        <v>3430</v>
      </c>
    </row>
    <row r="50" spans="1:4">
      <c r="A50" s="225" t="s">
        <v>3431</v>
      </c>
      <c r="B50" s="287" t="s">
        <v>3432</v>
      </c>
      <c r="C50" s="57">
        <v>0.6</v>
      </c>
      <c r="D50" s="99" t="s">
        <v>3430</v>
      </c>
    </row>
    <row r="51" spans="1:4">
      <c r="A51" s="225" t="s">
        <v>3433</v>
      </c>
      <c r="B51" s="287" t="s">
        <v>3434</v>
      </c>
      <c r="C51" s="57">
        <v>0.5</v>
      </c>
      <c r="D51" s="99" t="s">
        <v>3430</v>
      </c>
    </row>
    <row r="52" spans="1:4">
      <c r="A52" s="225" t="s">
        <v>3435</v>
      </c>
      <c r="B52" s="287" t="s">
        <v>3436</v>
      </c>
      <c r="C52" s="57">
        <v>3.1</v>
      </c>
      <c r="D52" s="57" t="s">
        <v>3437</v>
      </c>
    </row>
    <row r="53" spans="1:4">
      <c r="A53" s="225" t="s">
        <v>3438</v>
      </c>
      <c r="B53" s="287" t="s">
        <v>3439</v>
      </c>
      <c r="C53" s="57">
        <v>105</v>
      </c>
      <c r="D53" s="99" t="s">
        <v>3440</v>
      </c>
    </row>
    <row r="54" spans="1:4">
      <c r="A54" s="225" t="s">
        <v>3441</v>
      </c>
      <c r="B54" s="287" t="s">
        <v>3442</v>
      </c>
      <c r="C54" s="57">
        <v>1</v>
      </c>
      <c r="D54" s="99" t="s">
        <v>3430</v>
      </c>
    </row>
    <row r="55" spans="1:4">
      <c r="A55" s="225" t="s">
        <v>3443</v>
      </c>
      <c r="B55" s="287" t="s">
        <v>3444</v>
      </c>
      <c r="C55" s="57">
        <v>6.5</v>
      </c>
      <c r="D55" s="99" t="s">
        <v>3445</v>
      </c>
    </row>
    <row r="56" spans="1:4">
      <c r="A56" s="225" t="s">
        <v>3446</v>
      </c>
      <c r="B56" s="287" t="s">
        <v>3447</v>
      </c>
      <c r="C56" s="57">
        <v>3.1</v>
      </c>
      <c r="D56" s="99" t="s">
        <v>3448</v>
      </c>
    </row>
    <row r="57" spans="1:4">
      <c r="A57" s="225" t="s">
        <v>3449</v>
      </c>
      <c r="B57" s="287" t="s">
        <v>3450</v>
      </c>
      <c r="C57" s="57">
        <v>2.9</v>
      </c>
      <c r="D57" s="99" t="s">
        <v>3448</v>
      </c>
    </row>
    <row r="58" spans="1:4">
      <c r="A58" s="225" t="s">
        <v>3451</v>
      </c>
      <c r="B58" s="287" t="s">
        <v>3452</v>
      </c>
      <c r="C58" s="57">
        <v>0.7</v>
      </c>
      <c r="D58" s="99" t="s">
        <v>3430</v>
      </c>
    </row>
    <row r="59" spans="1:4">
      <c r="A59" s="225" t="s">
        <v>3453</v>
      </c>
      <c r="B59" s="287" t="s">
        <v>3454</v>
      </c>
      <c r="C59" s="57">
        <v>3.2</v>
      </c>
      <c r="D59" s="99" t="s">
        <v>3448</v>
      </c>
    </row>
    <row r="60" spans="1:4">
      <c r="A60" s="225" t="s">
        <v>3455</v>
      </c>
      <c r="B60" s="287" t="s">
        <v>3456</v>
      </c>
      <c r="C60" s="57">
        <v>2.9</v>
      </c>
      <c r="D60" s="99" t="s">
        <v>3448</v>
      </c>
    </row>
    <row r="61" spans="1:4">
      <c r="A61" s="225" t="s">
        <v>3457</v>
      </c>
      <c r="B61" s="287" t="s">
        <v>3458</v>
      </c>
      <c r="C61" s="57">
        <v>2.9</v>
      </c>
      <c r="D61" s="99" t="s">
        <v>3448</v>
      </c>
    </row>
    <row r="62" spans="1:4">
      <c r="A62" s="225" t="s">
        <v>3459</v>
      </c>
      <c r="B62" s="287" t="s">
        <v>3460</v>
      </c>
      <c r="C62" s="57">
        <v>2.9</v>
      </c>
      <c r="D62" s="99" t="s">
        <v>3448</v>
      </c>
    </row>
    <row r="63" spans="1:4">
      <c r="A63" s="225" t="s">
        <v>3461</v>
      </c>
      <c r="B63" s="287" t="s">
        <v>3462</v>
      </c>
      <c r="C63" s="57">
        <v>3.1</v>
      </c>
      <c r="D63" s="99" t="s">
        <v>3448</v>
      </c>
    </row>
    <row r="64" spans="1:4">
      <c r="A64" s="225" t="s">
        <v>3463</v>
      </c>
      <c r="B64" s="287" t="s">
        <v>3464</v>
      </c>
      <c r="C64" s="57">
        <v>3</v>
      </c>
      <c r="D64" s="99" t="s">
        <v>3448</v>
      </c>
    </row>
    <row r="65" spans="1:4">
      <c r="A65" s="225" t="s">
        <v>3465</v>
      </c>
      <c r="B65" s="287" t="s">
        <v>3466</v>
      </c>
      <c r="C65" s="57">
        <v>8.9</v>
      </c>
      <c r="D65" s="99" t="s">
        <v>3467</v>
      </c>
    </row>
    <row r="66" spans="1:4">
      <c r="A66" s="225" t="s">
        <v>3468</v>
      </c>
      <c r="B66" s="287" t="s">
        <v>3469</v>
      </c>
      <c r="C66" s="57">
        <v>7.4</v>
      </c>
      <c r="D66" s="99" t="s">
        <v>3470</v>
      </c>
    </row>
    <row r="67" spans="1:4">
      <c r="A67" s="225" t="s">
        <v>3471</v>
      </c>
      <c r="B67" s="287" t="s">
        <v>3472</v>
      </c>
      <c r="C67" s="57">
        <v>2.7</v>
      </c>
      <c r="D67" s="99" t="s">
        <v>3473</v>
      </c>
    </row>
    <row r="68" spans="1:4">
      <c r="A68" s="225" t="s">
        <v>3474</v>
      </c>
      <c r="B68" s="287" t="s">
        <v>3475</v>
      </c>
      <c r="C68" s="57">
        <v>7.2</v>
      </c>
      <c r="D68" s="99" t="s">
        <v>3476</v>
      </c>
    </row>
    <row r="69" spans="1:4">
      <c r="A69" s="225" t="s">
        <v>3477</v>
      </c>
      <c r="B69" s="287" t="s">
        <v>3478</v>
      </c>
      <c r="C69" s="57">
        <v>176.3</v>
      </c>
      <c r="D69" s="99" t="s">
        <v>3479</v>
      </c>
    </row>
    <row r="70" spans="1:4">
      <c r="A70" s="225" t="s">
        <v>3480</v>
      </c>
      <c r="B70" s="287" t="s">
        <v>3481</v>
      </c>
      <c r="C70" s="57">
        <v>260.8</v>
      </c>
      <c r="D70" s="99" t="s">
        <v>3482</v>
      </c>
    </row>
    <row r="71" spans="1:4">
      <c r="A71" s="225" t="s">
        <v>3483</v>
      </c>
      <c r="B71" s="287" t="s">
        <v>3484</v>
      </c>
      <c r="C71" s="57">
        <v>4.2</v>
      </c>
      <c r="D71" s="99" t="s">
        <v>3485</v>
      </c>
    </row>
    <row r="72" spans="1:4">
      <c r="A72" s="225" t="s">
        <v>3486</v>
      </c>
      <c r="B72" s="287" t="s">
        <v>3487</v>
      </c>
      <c r="C72" s="57">
        <v>20.5</v>
      </c>
      <c r="D72" s="99" t="s">
        <v>3488</v>
      </c>
    </row>
    <row r="73" spans="1:4">
      <c r="A73" s="225" t="s">
        <v>3489</v>
      </c>
      <c r="B73" s="287" t="s">
        <v>3490</v>
      </c>
      <c r="C73" s="57">
        <v>0.7</v>
      </c>
      <c r="D73" s="99" t="s">
        <v>3491</v>
      </c>
    </row>
    <row r="74" spans="1:4">
      <c r="A74" s="225" t="s">
        <v>3492</v>
      </c>
      <c r="B74" s="287" t="s">
        <v>3493</v>
      </c>
      <c r="C74" s="57">
        <v>4.1</v>
      </c>
      <c r="D74" s="99" t="s">
        <v>3494</v>
      </c>
    </row>
    <row r="75" spans="1:4">
      <c r="A75" s="225" t="s">
        <v>3495</v>
      </c>
      <c r="B75" s="287" t="s">
        <v>3496</v>
      </c>
      <c r="C75" s="57">
        <v>7.4</v>
      </c>
      <c r="D75" s="99" t="s">
        <v>3497</v>
      </c>
    </row>
    <row r="76" spans="1:4">
      <c r="A76" s="225" t="s">
        <v>3498</v>
      </c>
      <c r="B76" s="287" t="s">
        <v>3499</v>
      </c>
      <c r="C76" s="57">
        <v>1</v>
      </c>
      <c r="D76" s="99" t="s">
        <v>3491</v>
      </c>
    </row>
    <row r="77" spans="1:4">
      <c r="A77" s="225" t="s">
        <v>3500</v>
      </c>
      <c r="B77" s="287" t="s">
        <v>3501</v>
      </c>
      <c r="C77" s="57">
        <v>3.1</v>
      </c>
      <c r="D77" s="99" t="s">
        <v>3502</v>
      </c>
    </row>
    <row r="78" spans="1:4">
      <c r="A78" s="225" t="s">
        <v>3503</v>
      </c>
      <c r="B78" s="287" t="s">
        <v>3504</v>
      </c>
      <c r="C78" s="57">
        <v>4</v>
      </c>
      <c r="D78" s="99" t="s">
        <v>3505</v>
      </c>
    </row>
    <row r="79" spans="1:4">
      <c r="A79" s="225" t="s">
        <v>3506</v>
      </c>
      <c r="B79" s="287" t="s">
        <v>3507</v>
      </c>
      <c r="C79" s="57">
        <v>20.3</v>
      </c>
      <c r="D79" s="99" t="s">
        <v>3508</v>
      </c>
    </row>
    <row r="80" spans="1:4">
      <c r="A80" s="225" t="s">
        <v>3509</v>
      </c>
      <c r="B80" s="287" t="s">
        <v>3510</v>
      </c>
      <c r="C80" s="57">
        <v>206</v>
      </c>
      <c r="D80" s="99" t="s">
        <v>3511</v>
      </c>
    </row>
    <row r="81" spans="1:4">
      <c r="A81" s="225" t="s">
        <v>3512</v>
      </c>
      <c r="B81" s="287" t="s">
        <v>3513</v>
      </c>
      <c r="C81" s="57">
        <v>7.7</v>
      </c>
      <c r="D81" s="99" t="s">
        <v>3514</v>
      </c>
    </row>
    <row r="82" spans="1:4">
      <c r="A82" s="225" t="s">
        <v>3515</v>
      </c>
      <c r="B82" s="287" t="s">
        <v>3516</v>
      </c>
      <c r="C82" s="57">
        <v>11.8</v>
      </c>
      <c r="D82" s="57" t="s">
        <v>3517</v>
      </c>
    </row>
    <row r="83" spans="1:4">
      <c r="A83" s="225" t="s">
        <v>3518</v>
      </c>
      <c r="B83" s="287" t="s">
        <v>3519</v>
      </c>
      <c r="C83" s="57">
        <v>15.3</v>
      </c>
      <c r="D83" s="57" t="s">
        <v>3520</v>
      </c>
    </row>
    <row r="84" spans="1:4">
      <c r="A84" s="225" t="s">
        <v>3521</v>
      </c>
      <c r="B84" s="287" t="s">
        <v>3522</v>
      </c>
      <c r="C84" s="57">
        <v>3.1</v>
      </c>
      <c r="D84" s="99" t="s">
        <v>3523</v>
      </c>
    </row>
    <row r="85" spans="1:4">
      <c r="A85" s="226" t="s">
        <v>3524</v>
      </c>
      <c r="B85" s="291" t="s">
        <v>3525</v>
      </c>
      <c r="C85" s="52">
        <v>6.4</v>
      </c>
      <c r="D85" s="100" t="s">
        <v>3526</v>
      </c>
    </row>
    <row r="86" spans="1:4">
      <c r="A86" s="226" t="s">
        <v>3527</v>
      </c>
      <c r="B86" s="291" t="s">
        <v>3528</v>
      </c>
      <c r="C86" s="52">
        <v>13</v>
      </c>
      <c r="D86" s="100" t="s">
        <v>3529</v>
      </c>
    </row>
    <row r="87" spans="1:4">
      <c r="A87" s="226" t="s">
        <v>3530</v>
      </c>
      <c r="B87" s="291" t="s">
        <v>3531</v>
      </c>
      <c r="C87" s="52">
        <v>2.3</v>
      </c>
      <c r="D87" s="100" t="s">
        <v>3532</v>
      </c>
    </row>
    <row r="88" spans="1:4">
      <c r="A88" s="226" t="s">
        <v>3533</v>
      </c>
      <c r="B88" s="291" t="s">
        <v>3534</v>
      </c>
      <c r="C88" s="52">
        <v>5.6</v>
      </c>
      <c r="D88" s="100" t="s">
        <v>3535</v>
      </c>
    </row>
    <row r="89" spans="1:4">
      <c r="A89" s="226" t="s">
        <v>3536</v>
      </c>
      <c r="B89" s="291" t="s">
        <v>3537</v>
      </c>
      <c r="C89" s="52">
        <v>4.1</v>
      </c>
      <c r="D89" s="100" t="s">
        <v>3538</v>
      </c>
    </row>
    <row r="90" spans="1:4">
      <c r="A90" s="226" t="s">
        <v>3539</v>
      </c>
      <c r="B90" s="291" t="s">
        <v>3540</v>
      </c>
      <c r="C90" s="52">
        <v>3.8</v>
      </c>
      <c r="D90" s="100" t="s">
        <v>3541</v>
      </c>
    </row>
    <row r="91" spans="1:4">
      <c r="A91" s="226" t="s">
        <v>3542</v>
      </c>
      <c r="B91" s="291" t="s">
        <v>3543</v>
      </c>
      <c r="C91" s="52">
        <v>4.2</v>
      </c>
      <c r="D91" s="100" t="s">
        <v>3544</v>
      </c>
    </row>
    <row r="92" spans="1:4">
      <c r="A92" s="226" t="s">
        <v>3545</v>
      </c>
      <c r="B92" s="291" t="s">
        <v>3546</v>
      </c>
      <c r="C92" s="52">
        <v>0.6</v>
      </c>
      <c r="D92" s="100" t="s">
        <v>3547</v>
      </c>
    </row>
    <row r="93" spans="1:4">
      <c r="A93" s="226" t="s">
        <v>3548</v>
      </c>
      <c r="B93" s="291" t="s">
        <v>3549</v>
      </c>
      <c r="C93" s="52">
        <v>3.2</v>
      </c>
      <c r="D93" s="100" t="s">
        <v>3544</v>
      </c>
    </row>
    <row r="94" ht="27" spans="1:4">
      <c r="A94" s="226" t="s">
        <v>3550</v>
      </c>
      <c r="B94" s="291" t="s">
        <v>3551</v>
      </c>
      <c r="C94" s="52">
        <v>57.8</v>
      </c>
      <c r="D94" s="100" t="s">
        <v>3552</v>
      </c>
    </row>
    <row r="95" spans="1:4">
      <c r="A95" s="226" t="s">
        <v>3553</v>
      </c>
      <c r="B95" s="291" t="s">
        <v>3554</v>
      </c>
      <c r="C95" s="52">
        <v>6.9</v>
      </c>
      <c r="D95" s="100" t="s">
        <v>3555</v>
      </c>
    </row>
    <row r="96" spans="1:4">
      <c r="A96" s="226" t="s">
        <v>3556</v>
      </c>
      <c r="B96" s="291" t="s">
        <v>3557</v>
      </c>
      <c r="C96" s="52">
        <v>7.1</v>
      </c>
      <c r="D96" s="100" t="s">
        <v>3558</v>
      </c>
    </row>
    <row r="97" spans="1:4">
      <c r="A97" s="226" t="s">
        <v>3559</v>
      </c>
      <c r="B97" s="291" t="s">
        <v>3560</v>
      </c>
      <c r="C97" s="52">
        <v>2.9</v>
      </c>
      <c r="D97" s="100" t="s">
        <v>3561</v>
      </c>
    </row>
    <row r="98" ht="27" spans="1:4">
      <c r="A98" s="226" t="s">
        <v>3562</v>
      </c>
      <c r="B98" s="291" t="s">
        <v>3563</v>
      </c>
      <c r="C98" s="52">
        <v>152.6</v>
      </c>
      <c r="D98" s="100" t="s">
        <v>3564</v>
      </c>
    </row>
    <row r="99" ht="27" spans="1:4">
      <c r="A99" s="226" t="s">
        <v>3565</v>
      </c>
      <c r="B99" s="291" t="s">
        <v>3566</v>
      </c>
      <c r="C99" s="52">
        <v>2.7</v>
      </c>
      <c r="D99" s="100" t="s">
        <v>3567</v>
      </c>
    </row>
    <row r="100" spans="1:4">
      <c r="A100" s="226" t="s">
        <v>3568</v>
      </c>
      <c r="B100" s="291" t="s">
        <v>3569</v>
      </c>
      <c r="C100" s="52">
        <v>14.4</v>
      </c>
      <c r="D100" s="52" t="s">
        <v>3570</v>
      </c>
    </row>
    <row r="101" spans="1:4">
      <c r="A101" s="226" t="s">
        <v>3571</v>
      </c>
      <c r="B101" s="291" t="s">
        <v>3572</v>
      </c>
      <c r="C101" s="52">
        <v>0.9</v>
      </c>
      <c r="D101" s="100" t="s">
        <v>3573</v>
      </c>
    </row>
    <row r="102" spans="1:4">
      <c r="A102" s="226" t="s">
        <v>3574</v>
      </c>
      <c r="B102" s="291" t="s">
        <v>3575</v>
      </c>
      <c r="C102" s="52">
        <v>0.9</v>
      </c>
      <c r="D102" s="100" t="s">
        <v>3576</v>
      </c>
    </row>
    <row r="103" ht="28.5" spans="1:4">
      <c r="A103" s="226" t="s">
        <v>3577</v>
      </c>
      <c r="B103" s="291" t="s">
        <v>3578</v>
      </c>
      <c r="C103" s="52">
        <v>4.7</v>
      </c>
      <c r="D103" s="52" t="s">
        <v>3579</v>
      </c>
    </row>
    <row r="104" ht="28.5" spans="1:4">
      <c r="A104" s="226" t="s">
        <v>3580</v>
      </c>
      <c r="B104" s="291" t="s">
        <v>3581</v>
      </c>
      <c r="C104" s="52">
        <v>11.2</v>
      </c>
      <c r="D104" s="100" t="s">
        <v>3582</v>
      </c>
    </row>
    <row r="105" spans="1:4">
      <c r="A105" s="226" t="s">
        <v>3583</v>
      </c>
      <c r="B105" s="291" t="s">
        <v>3584</v>
      </c>
      <c r="C105" s="52">
        <v>10.3</v>
      </c>
      <c r="D105" s="100" t="s">
        <v>3585</v>
      </c>
    </row>
    <row r="106" ht="27" spans="1:4">
      <c r="A106" s="226" t="s">
        <v>3586</v>
      </c>
      <c r="B106" s="291" t="s">
        <v>3587</v>
      </c>
      <c r="C106" s="52">
        <v>3.8</v>
      </c>
      <c r="D106" s="100" t="s">
        <v>3588</v>
      </c>
    </row>
    <row r="107" ht="27" spans="1:4">
      <c r="A107" s="226" t="s">
        <v>3589</v>
      </c>
      <c r="B107" s="291" t="s">
        <v>3590</v>
      </c>
      <c r="C107" s="52">
        <v>4.1</v>
      </c>
      <c r="D107" s="100" t="s">
        <v>3591</v>
      </c>
    </row>
    <row r="108" ht="27" spans="1:4">
      <c r="A108" s="226" t="s">
        <v>3592</v>
      </c>
      <c r="B108" s="291" t="s">
        <v>3593</v>
      </c>
      <c r="C108" s="52">
        <v>6.5</v>
      </c>
      <c r="D108" s="100" t="s">
        <v>3594</v>
      </c>
    </row>
    <row r="109" ht="27" spans="1:4">
      <c r="A109" s="226" t="s">
        <v>3595</v>
      </c>
      <c r="B109" s="291" t="s">
        <v>3596</v>
      </c>
      <c r="C109" s="52">
        <v>4.2</v>
      </c>
      <c r="D109" s="100" t="s">
        <v>3597</v>
      </c>
    </row>
    <row r="110" ht="27" spans="1:4">
      <c r="A110" s="226" t="s">
        <v>3598</v>
      </c>
      <c r="B110" s="291" t="s">
        <v>3599</v>
      </c>
      <c r="C110" s="52">
        <v>3.5</v>
      </c>
      <c r="D110" s="100" t="s">
        <v>3600</v>
      </c>
    </row>
    <row r="111" ht="27" spans="1:4">
      <c r="A111" s="226" t="s">
        <v>3601</v>
      </c>
      <c r="B111" s="291" t="s">
        <v>3602</v>
      </c>
      <c r="C111" s="52">
        <v>13.4</v>
      </c>
      <c r="D111" s="100" t="s">
        <v>3603</v>
      </c>
    </row>
    <row r="112" ht="28.5" spans="1:4">
      <c r="A112" s="226" t="s">
        <v>3604</v>
      </c>
      <c r="B112" s="291" t="s">
        <v>3605</v>
      </c>
      <c r="C112" s="52">
        <v>0.6</v>
      </c>
      <c r="D112" s="100" t="s">
        <v>3606</v>
      </c>
    </row>
    <row r="113" ht="27" spans="1:4">
      <c r="A113" s="226" t="s">
        <v>3607</v>
      </c>
      <c r="B113" s="291" t="s">
        <v>3608</v>
      </c>
      <c r="C113" s="52">
        <v>3.6</v>
      </c>
      <c r="D113" s="100" t="s">
        <v>3609</v>
      </c>
    </row>
    <row r="114" ht="27" spans="1:4">
      <c r="A114" s="226" t="s">
        <v>3610</v>
      </c>
      <c r="B114" s="291" t="s">
        <v>3611</v>
      </c>
      <c r="C114" s="52">
        <v>5.8</v>
      </c>
      <c r="D114" s="100" t="s">
        <v>3612</v>
      </c>
    </row>
    <row r="115" ht="27" spans="1:4">
      <c r="A115" s="226" t="s">
        <v>3613</v>
      </c>
      <c r="B115" s="291" t="s">
        <v>3614</v>
      </c>
      <c r="C115" s="52">
        <v>4.2</v>
      </c>
      <c r="D115" s="100" t="s">
        <v>3591</v>
      </c>
    </row>
    <row r="116" ht="27" spans="1:4">
      <c r="A116" s="226" t="s">
        <v>3615</v>
      </c>
      <c r="B116" s="291" t="s">
        <v>3616</v>
      </c>
      <c r="C116" s="52">
        <v>3.2</v>
      </c>
      <c r="D116" s="100" t="s">
        <v>3617</v>
      </c>
    </row>
    <row r="117" ht="27" spans="1:4">
      <c r="A117" s="226" t="s">
        <v>3618</v>
      </c>
      <c r="B117" s="291" t="s">
        <v>3619</v>
      </c>
      <c r="C117" s="52">
        <v>6.9</v>
      </c>
      <c r="D117" s="100" t="s">
        <v>3620</v>
      </c>
    </row>
    <row r="118" ht="27" spans="1:4">
      <c r="A118" s="226" t="s">
        <v>3621</v>
      </c>
      <c r="B118" s="291" t="s">
        <v>3622</v>
      </c>
      <c r="C118" s="52">
        <v>5.8</v>
      </c>
      <c r="D118" s="100" t="s">
        <v>3623</v>
      </c>
    </row>
    <row r="119" ht="27" spans="1:4">
      <c r="A119" s="226" t="s">
        <v>3624</v>
      </c>
      <c r="B119" s="291" t="s">
        <v>3625</v>
      </c>
      <c r="C119" s="52">
        <v>10.4</v>
      </c>
      <c r="D119" s="100" t="s">
        <v>3626</v>
      </c>
    </row>
    <row r="120" ht="27" spans="1:4">
      <c r="A120" s="226" t="s">
        <v>3627</v>
      </c>
      <c r="B120" s="291" t="s">
        <v>3628</v>
      </c>
      <c r="C120" s="52">
        <v>9.7</v>
      </c>
      <c r="D120" s="100" t="s">
        <v>3629</v>
      </c>
    </row>
    <row r="121" ht="28.5" spans="1:4">
      <c r="A121" s="226" t="s">
        <v>3630</v>
      </c>
      <c r="B121" s="291" t="s">
        <v>3631</v>
      </c>
      <c r="C121" s="52">
        <v>10.6</v>
      </c>
      <c r="D121" s="52" t="s">
        <v>3632</v>
      </c>
    </row>
    <row r="122" ht="30" spans="1:4">
      <c r="A122" s="226" t="s">
        <v>3633</v>
      </c>
      <c r="B122" s="291" t="s">
        <v>3634</v>
      </c>
      <c r="C122" s="52">
        <v>10.1</v>
      </c>
      <c r="D122" s="100" t="s">
        <v>3635</v>
      </c>
    </row>
    <row r="123" ht="27" spans="1:4">
      <c r="A123" s="226" t="s">
        <v>3636</v>
      </c>
      <c r="B123" s="291" t="s">
        <v>3637</v>
      </c>
      <c r="C123" s="52">
        <v>13.9</v>
      </c>
      <c r="D123" s="100" t="s">
        <v>3638</v>
      </c>
    </row>
    <row r="124" ht="30" spans="1:4">
      <c r="A124" s="226" t="s">
        <v>3639</v>
      </c>
      <c r="B124" s="291" t="s">
        <v>3640</v>
      </c>
      <c r="C124" s="52">
        <v>11.3</v>
      </c>
      <c r="D124" s="100" t="s">
        <v>3641</v>
      </c>
    </row>
    <row r="125" ht="30" spans="1:4">
      <c r="A125" s="226" t="s">
        <v>3642</v>
      </c>
      <c r="B125" s="291" t="s">
        <v>3643</v>
      </c>
      <c r="C125" s="52">
        <v>312.8</v>
      </c>
      <c r="D125" s="52" t="s">
        <v>3644</v>
      </c>
    </row>
    <row r="126" ht="28.5" spans="1:4">
      <c r="A126" s="226" t="s">
        <v>3645</v>
      </c>
      <c r="B126" s="291" t="s">
        <v>3646</v>
      </c>
      <c r="C126" s="52">
        <v>5.3</v>
      </c>
      <c r="D126" s="100" t="s">
        <v>3647</v>
      </c>
    </row>
    <row r="127" ht="27" spans="1:4">
      <c r="A127" s="226" t="s">
        <v>3648</v>
      </c>
      <c r="B127" s="291" t="s">
        <v>3649</v>
      </c>
      <c r="C127" s="52">
        <v>9.2</v>
      </c>
      <c r="D127" s="100" t="s">
        <v>3650</v>
      </c>
    </row>
    <row r="128" ht="27" spans="1:4">
      <c r="A128" s="226" t="s">
        <v>3651</v>
      </c>
      <c r="B128" s="291" t="s">
        <v>3652</v>
      </c>
      <c r="C128" s="52">
        <v>2.4</v>
      </c>
      <c r="D128" s="100" t="s">
        <v>3653</v>
      </c>
    </row>
    <row r="129" ht="27" spans="1:4">
      <c r="A129" s="226" t="s">
        <v>3654</v>
      </c>
      <c r="B129" s="291" t="s">
        <v>3655</v>
      </c>
      <c r="C129" s="52">
        <v>5.6</v>
      </c>
      <c r="D129" s="100" t="s">
        <v>3656</v>
      </c>
    </row>
    <row r="130" ht="27" spans="1:4">
      <c r="A130" s="226" t="s">
        <v>3657</v>
      </c>
      <c r="B130" s="291" t="s">
        <v>3658</v>
      </c>
      <c r="C130" s="52">
        <v>26</v>
      </c>
      <c r="D130" s="100" t="s">
        <v>3659</v>
      </c>
    </row>
    <row r="131" ht="27" spans="1:4">
      <c r="A131" s="226" t="s">
        <v>3660</v>
      </c>
      <c r="B131" s="291" t="s">
        <v>3661</v>
      </c>
      <c r="C131" s="52">
        <v>5.9</v>
      </c>
      <c r="D131" s="100" t="s">
        <v>3662</v>
      </c>
    </row>
    <row r="132" ht="27" spans="1:4">
      <c r="A132" s="226" t="s">
        <v>3663</v>
      </c>
      <c r="B132" s="291" t="s">
        <v>3664</v>
      </c>
      <c r="C132" s="52">
        <v>72.7</v>
      </c>
      <c r="D132" s="100" t="s">
        <v>3665</v>
      </c>
    </row>
    <row r="133" ht="27" spans="1:4">
      <c r="A133" s="226" t="s">
        <v>3666</v>
      </c>
      <c r="B133" s="291" t="s">
        <v>3667</v>
      </c>
      <c r="C133" s="52">
        <v>5.1</v>
      </c>
      <c r="D133" s="100" t="s">
        <v>3668</v>
      </c>
    </row>
    <row r="134" ht="28.5" spans="1:4">
      <c r="A134" s="226" t="s">
        <v>3669</v>
      </c>
      <c r="B134" s="291" t="s">
        <v>3670</v>
      </c>
      <c r="C134" s="52">
        <v>19.9</v>
      </c>
      <c r="D134" s="100" t="s">
        <v>3671</v>
      </c>
    </row>
    <row r="135" ht="27" spans="1:4">
      <c r="A135" s="226" t="s">
        <v>3672</v>
      </c>
      <c r="B135" s="291" t="s">
        <v>3673</v>
      </c>
      <c r="C135" s="52">
        <v>15.9</v>
      </c>
      <c r="D135" s="100" t="s">
        <v>3674</v>
      </c>
    </row>
    <row r="136" ht="27" spans="1:4">
      <c r="A136" s="226" t="s">
        <v>3675</v>
      </c>
      <c r="B136" s="291" t="s">
        <v>3676</v>
      </c>
      <c r="C136" s="52">
        <v>12</v>
      </c>
      <c r="D136" s="100" t="s">
        <v>3677</v>
      </c>
    </row>
    <row r="137" ht="28.5" spans="1:4">
      <c r="A137" s="226" t="s">
        <v>3678</v>
      </c>
      <c r="B137" s="291" t="s">
        <v>3679</v>
      </c>
      <c r="C137" s="52">
        <v>26.4</v>
      </c>
      <c r="D137" s="100" t="s">
        <v>3680</v>
      </c>
    </row>
    <row r="138" ht="27" spans="1:4">
      <c r="A138" s="226" t="s">
        <v>3681</v>
      </c>
      <c r="B138" s="291" t="s">
        <v>3682</v>
      </c>
      <c r="C138" s="52">
        <v>5.7</v>
      </c>
      <c r="D138" s="100" t="s">
        <v>3683</v>
      </c>
    </row>
    <row r="139" ht="27" spans="1:4">
      <c r="A139" s="226" t="s">
        <v>3684</v>
      </c>
      <c r="B139" s="291" t="s">
        <v>3685</v>
      </c>
      <c r="C139" s="52">
        <v>21.2</v>
      </c>
      <c r="D139" s="100" t="s">
        <v>3686</v>
      </c>
    </row>
    <row r="140" ht="27" spans="1:4">
      <c r="A140" s="226" t="s">
        <v>3687</v>
      </c>
      <c r="B140" s="291" t="s">
        <v>3688</v>
      </c>
      <c r="C140" s="52">
        <v>4.9</v>
      </c>
      <c r="D140" s="100" t="s">
        <v>3689</v>
      </c>
    </row>
    <row r="141" ht="28.5" spans="1:4">
      <c r="A141" s="226" t="s">
        <v>3690</v>
      </c>
      <c r="B141" s="291" t="s">
        <v>3691</v>
      </c>
      <c r="C141" s="52">
        <v>10.3</v>
      </c>
      <c r="D141" s="100" t="s">
        <v>3692</v>
      </c>
    </row>
    <row r="142" ht="28.5" spans="1:4">
      <c r="A142" s="226" t="s">
        <v>3693</v>
      </c>
      <c r="B142" s="291" t="s">
        <v>3694</v>
      </c>
      <c r="C142" s="52">
        <v>9.1</v>
      </c>
      <c r="D142" s="100" t="s">
        <v>3695</v>
      </c>
    </row>
    <row r="143" ht="28.5" spans="1:4">
      <c r="A143" s="226" t="s">
        <v>3696</v>
      </c>
      <c r="B143" s="291" t="s">
        <v>3697</v>
      </c>
      <c r="C143" s="52">
        <v>6.4</v>
      </c>
      <c r="D143" s="52" t="s">
        <v>3698</v>
      </c>
    </row>
    <row r="144" ht="30" spans="1:4">
      <c r="A144" s="226" t="s">
        <v>3699</v>
      </c>
      <c r="B144" s="291" t="s">
        <v>3700</v>
      </c>
      <c r="C144" s="52">
        <v>9.7</v>
      </c>
      <c r="D144" s="52" t="s">
        <v>3701</v>
      </c>
    </row>
    <row r="145" ht="27" spans="1:4">
      <c r="A145" s="226" t="s">
        <v>3702</v>
      </c>
      <c r="B145" s="291" t="s">
        <v>3703</v>
      </c>
      <c r="C145" s="52">
        <v>4.7</v>
      </c>
      <c r="D145" s="100" t="s">
        <v>3704</v>
      </c>
    </row>
    <row r="146" ht="28.5" spans="1:4">
      <c r="A146" s="226" t="s">
        <v>3705</v>
      </c>
      <c r="B146" s="291" t="s">
        <v>3706</v>
      </c>
      <c r="C146" s="52">
        <v>9.2</v>
      </c>
      <c r="D146" s="100" t="s">
        <v>3707</v>
      </c>
    </row>
    <row r="147" ht="42" spans="1:4">
      <c r="A147" s="226" t="s">
        <v>3708</v>
      </c>
      <c r="B147" s="291" t="s">
        <v>3709</v>
      </c>
      <c r="C147" s="52">
        <v>349.2</v>
      </c>
      <c r="D147" s="100" t="s">
        <v>3710</v>
      </c>
    </row>
    <row r="148" ht="30" spans="1:4">
      <c r="A148" s="226" t="s">
        <v>3711</v>
      </c>
      <c r="B148" s="291" t="s">
        <v>3712</v>
      </c>
      <c r="C148" s="52">
        <v>11.3</v>
      </c>
      <c r="D148" s="100" t="s">
        <v>3713</v>
      </c>
    </row>
    <row r="149" ht="28.5" spans="1:4">
      <c r="A149" s="226" t="s">
        <v>3714</v>
      </c>
      <c r="B149" s="291" t="s">
        <v>3715</v>
      </c>
      <c r="C149" s="52">
        <v>124.3</v>
      </c>
      <c r="D149" s="100" t="s">
        <v>3716</v>
      </c>
    </row>
    <row r="150" ht="30" spans="1:4">
      <c r="A150" s="226" t="s">
        <v>3717</v>
      </c>
      <c r="B150" s="291" t="s">
        <v>3718</v>
      </c>
      <c r="C150" s="52">
        <v>22.3</v>
      </c>
      <c r="D150" s="100" t="s">
        <v>3719</v>
      </c>
    </row>
    <row r="151" ht="42" spans="1:4">
      <c r="A151" s="226" t="s">
        <v>3720</v>
      </c>
      <c r="B151" s="291" t="s">
        <v>3721</v>
      </c>
      <c r="C151" s="52">
        <v>5.9</v>
      </c>
      <c r="D151" s="100" t="s">
        <v>3722</v>
      </c>
    </row>
    <row r="152" ht="42" spans="1:4">
      <c r="A152" s="226" t="s">
        <v>3723</v>
      </c>
      <c r="B152" s="291" t="s">
        <v>3724</v>
      </c>
      <c r="C152" s="52">
        <v>303.9</v>
      </c>
      <c r="D152" s="100" t="s">
        <v>3725</v>
      </c>
    </row>
    <row r="153" ht="42" spans="1:4">
      <c r="A153" s="226" t="s">
        <v>3726</v>
      </c>
      <c r="B153" s="291" t="s">
        <v>3727</v>
      </c>
      <c r="C153" s="52">
        <v>127.5</v>
      </c>
      <c r="D153" s="52" t="s">
        <v>3728</v>
      </c>
    </row>
    <row r="154" ht="40.5" spans="1:4">
      <c r="A154" s="226" t="s">
        <v>3729</v>
      </c>
      <c r="B154" s="291" t="s">
        <v>3730</v>
      </c>
      <c r="C154" s="52">
        <v>306.1</v>
      </c>
      <c r="D154" s="100" t="s">
        <v>3731</v>
      </c>
    </row>
    <row r="155" ht="42" spans="1:4">
      <c r="A155" s="226" t="s">
        <v>3732</v>
      </c>
      <c r="B155" s="291" t="s">
        <v>3733</v>
      </c>
      <c r="C155" s="52">
        <v>318.4</v>
      </c>
      <c r="D155" s="100" t="s">
        <v>3734</v>
      </c>
    </row>
    <row r="156" ht="42" spans="1:4">
      <c r="A156" s="226" t="s">
        <v>3735</v>
      </c>
      <c r="B156" s="291" t="s">
        <v>3736</v>
      </c>
      <c r="C156" s="52">
        <v>317.8</v>
      </c>
      <c r="D156" s="100" t="s">
        <v>3737</v>
      </c>
    </row>
    <row r="157" ht="58.5" spans="1:4">
      <c r="A157" s="226" t="s">
        <v>3738</v>
      </c>
      <c r="B157" s="291" t="s">
        <v>3739</v>
      </c>
      <c r="C157" s="52">
        <v>31</v>
      </c>
      <c r="D157" s="100" t="s">
        <v>3740</v>
      </c>
    </row>
    <row r="158" ht="69" spans="1:4">
      <c r="A158" s="226" t="s">
        <v>3741</v>
      </c>
      <c r="B158" s="291" t="s">
        <v>3742</v>
      </c>
      <c r="C158" s="52">
        <v>290.8</v>
      </c>
      <c r="D158" s="100" t="s">
        <v>3743</v>
      </c>
    </row>
    <row r="159" ht="67.5" spans="1:4">
      <c r="A159" s="226" t="s">
        <v>3744</v>
      </c>
      <c r="B159" s="291" t="s">
        <v>3745</v>
      </c>
      <c r="C159" s="52">
        <v>307.7</v>
      </c>
      <c r="D159" s="100" t="s">
        <v>3746</v>
      </c>
    </row>
    <row r="160" ht="72" spans="1:4">
      <c r="A160" s="226" t="s">
        <v>3747</v>
      </c>
      <c r="B160" s="291" t="s">
        <v>3748</v>
      </c>
      <c r="C160" s="52">
        <v>354.7</v>
      </c>
      <c r="D160" s="100" t="s">
        <v>3749</v>
      </c>
    </row>
    <row r="161" ht="73.5" spans="1:4">
      <c r="A161" s="226" t="s">
        <v>3750</v>
      </c>
      <c r="B161" s="291" t="s">
        <v>3751</v>
      </c>
      <c r="C161" s="52">
        <v>315.3</v>
      </c>
      <c r="D161" s="52" t="s">
        <v>3752</v>
      </c>
    </row>
    <row r="162" spans="1:4">
      <c r="A162" s="211"/>
      <c r="B162" s="211"/>
      <c r="C162" s="211"/>
      <c r="D162" s="211"/>
    </row>
    <row r="163" ht="18.75" spans="1:4">
      <c r="A163" s="227"/>
      <c r="B163" s="227"/>
      <c r="C163" s="227"/>
      <c r="D163" s="227"/>
    </row>
    <row r="164" ht="18.75" spans="1:4">
      <c r="A164" s="227"/>
      <c r="B164" s="227"/>
      <c r="C164" s="227"/>
      <c r="D164" s="227"/>
    </row>
    <row r="165" ht="18.75" spans="1:4">
      <c r="A165" s="227"/>
      <c r="B165" s="227"/>
      <c r="C165" s="227"/>
      <c r="D165" s="227"/>
    </row>
    <row r="166" ht="18.75" spans="1:4">
      <c r="A166" s="227"/>
      <c r="B166" s="227"/>
      <c r="C166" s="227"/>
      <c r="D166" s="227"/>
    </row>
  </sheetData>
  <mergeCells count="5">
    <mergeCell ref="A1:D1"/>
    <mergeCell ref="A163:D163"/>
    <mergeCell ref="A164:D164"/>
    <mergeCell ref="A165:D165"/>
    <mergeCell ref="A166:D166"/>
  </mergeCells>
  <dataValidations count="1">
    <dataValidation type="custom" allowBlank="1" showErrorMessage="1" sqref="D93 D98">
      <formula1>IF(TRUE,OR(D93=0,D93=1),"Checkbox")</formula1>
    </dataValidation>
  </dataValidation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7"/>
  <sheetViews>
    <sheetView workbookViewId="0">
      <selection activeCell="A1" sqref="A1:D1"/>
    </sheetView>
  </sheetViews>
  <sheetFormatPr defaultColWidth="9" defaultRowHeight="13.5" outlineLevelCol="3"/>
  <cols>
    <col min="1" max="1" width="8.88333333333333" style="213"/>
    <col min="2" max="2" width="22.4416666666667" style="214" customWidth="1"/>
    <col min="3" max="3" width="14.5583333333333" style="213" customWidth="1"/>
    <col min="4" max="4" width="36.2166666666667" style="215" customWidth="1"/>
  </cols>
  <sheetData>
    <row r="1" ht="25.5" spans="1:4">
      <c r="A1" s="216" t="s">
        <v>3753</v>
      </c>
      <c r="B1" s="217"/>
      <c r="C1" s="217"/>
      <c r="D1" s="218"/>
    </row>
    <row r="2" ht="15.75" spans="1:4">
      <c r="A2" s="207" t="s">
        <v>548</v>
      </c>
      <c r="B2" s="219" t="s">
        <v>549</v>
      </c>
      <c r="C2" s="207" t="s">
        <v>550</v>
      </c>
      <c r="D2" s="220" t="s">
        <v>551</v>
      </c>
    </row>
    <row r="3" ht="15" spans="1:4">
      <c r="A3" s="131" t="s">
        <v>3754</v>
      </c>
      <c r="B3" s="221">
        <v>201800904027</v>
      </c>
      <c r="C3" s="131">
        <v>2</v>
      </c>
      <c r="D3" s="138" t="s">
        <v>3755</v>
      </c>
    </row>
    <row r="4" ht="15" spans="1:4">
      <c r="A4" s="131" t="s">
        <v>3756</v>
      </c>
      <c r="B4" s="221">
        <v>201700904045</v>
      </c>
      <c r="C4" s="131">
        <v>2</v>
      </c>
      <c r="D4" s="138" t="s">
        <v>3755</v>
      </c>
    </row>
    <row r="5" ht="15" spans="1:4">
      <c r="A5" s="131" t="s">
        <v>3757</v>
      </c>
      <c r="B5" s="221">
        <v>201700904086</v>
      </c>
      <c r="C5" s="131">
        <v>2</v>
      </c>
      <c r="D5" s="138" t="s">
        <v>3755</v>
      </c>
    </row>
    <row r="6" ht="15" spans="1:4">
      <c r="A6" s="131" t="s">
        <v>3758</v>
      </c>
      <c r="B6" s="221">
        <v>201800904100</v>
      </c>
      <c r="C6" s="131">
        <v>2</v>
      </c>
      <c r="D6" s="138" t="s">
        <v>3755</v>
      </c>
    </row>
    <row r="7" ht="15" spans="1:4">
      <c r="A7" s="131" t="s">
        <v>3759</v>
      </c>
      <c r="B7" s="221">
        <v>201800904101</v>
      </c>
      <c r="C7" s="131">
        <v>2</v>
      </c>
      <c r="D7" s="138" t="s">
        <v>3755</v>
      </c>
    </row>
    <row r="8" ht="15" spans="1:4">
      <c r="A8" s="131" t="s">
        <v>3760</v>
      </c>
      <c r="B8" s="221" t="s">
        <v>3761</v>
      </c>
      <c r="C8" s="131">
        <v>2.5</v>
      </c>
      <c r="D8" s="138" t="s">
        <v>3762</v>
      </c>
    </row>
    <row r="9" ht="15" spans="1:4">
      <c r="A9" s="131" t="s">
        <v>3763</v>
      </c>
      <c r="B9" s="221" t="s">
        <v>3764</v>
      </c>
      <c r="C9" s="131">
        <v>2.5</v>
      </c>
      <c r="D9" s="138" t="s">
        <v>3762</v>
      </c>
    </row>
    <row r="10" ht="15" spans="1:4">
      <c r="A10" s="131" t="s">
        <v>3765</v>
      </c>
      <c r="B10" s="221" t="s">
        <v>3766</v>
      </c>
      <c r="C10" s="131">
        <v>2.5</v>
      </c>
      <c r="D10" s="138" t="s">
        <v>3762</v>
      </c>
    </row>
    <row r="11" ht="15" spans="1:4">
      <c r="A11" s="131" t="s">
        <v>3767</v>
      </c>
      <c r="B11" s="221">
        <v>201900903148</v>
      </c>
      <c r="C11" s="131">
        <v>19.4</v>
      </c>
      <c r="D11" s="138" t="s">
        <v>2102</v>
      </c>
    </row>
    <row r="12" ht="15" spans="1:4">
      <c r="A12" s="131" t="s">
        <v>3768</v>
      </c>
      <c r="B12" s="221" t="s">
        <v>3769</v>
      </c>
      <c r="C12" s="131">
        <v>2.5</v>
      </c>
      <c r="D12" s="138" t="s">
        <v>3762</v>
      </c>
    </row>
    <row r="13" ht="15" spans="1:4">
      <c r="A13" s="131" t="s">
        <v>3770</v>
      </c>
      <c r="B13" s="221" t="s">
        <v>3771</v>
      </c>
      <c r="C13" s="131">
        <v>0</v>
      </c>
      <c r="D13" s="138" t="s">
        <v>3772</v>
      </c>
    </row>
    <row r="14" ht="15" spans="1:4">
      <c r="A14" s="131" t="s">
        <v>3773</v>
      </c>
      <c r="B14" s="221" t="s">
        <v>3774</v>
      </c>
      <c r="C14" s="131">
        <v>2.5</v>
      </c>
      <c r="D14" s="138" t="s">
        <v>3762</v>
      </c>
    </row>
    <row r="15" ht="15" spans="1:4">
      <c r="A15" s="131" t="s">
        <v>3775</v>
      </c>
      <c r="B15" s="221" t="s">
        <v>3776</v>
      </c>
      <c r="C15" s="131">
        <v>4</v>
      </c>
      <c r="D15" s="138" t="s">
        <v>3777</v>
      </c>
    </row>
    <row r="16" ht="15" spans="1:4">
      <c r="A16" s="131" t="s">
        <v>3778</v>
      </c>
      <c r="B16" s="221">
        <v>201800901003</v>
      </c>
      <c r="C16" s="131">
        <v>3</v>
      </c>
      <c r="D16" s="138" t="s">
        <v>3779</v>
      </c>
    </row>
    <row r="17" ht="15" spans="1:4">
      <c r="A17" s="131" t="s">
        <v>3780</v>
      </c>
      <c r="B17" s="221">
        <v>201800904010</v>
      </c>
      <c r="C17" s="131">
        <v>4</v>
      </c>
      <c r="D17" s="138" t="s">
        <v>3777</v>
      </c>
    </row>
    <row r="18" ht="15" spans="1:4">
      <c r="A18" s="131" t="s">
        <v>3781</v>
      </c>
      <c r="B18" s="221">
        <v>201700904043</v>
      </c>
      <c r="C18" s="131">
        <v>3</v>
      </c>
      <c r="D18" s="138" t="s">
        <v>3779</v>
      </c>
    </row>
    <row r="19" ht="15" spans="1:4">
      <c r="A19" s="131" t="s">
        <v>3782</v>
      </c>
      <c r="B19" s="221">
        <v>201800904032</v>
      </c>
      <c r="C19" s="131">
        <v>4</v>
      </c>
      <c r="D19" s="138" t="s">
        <v>3777</v>
      </c>
    </row>
    <row r="20" ht="15" spans="1:4">
      <c r="A20" s="131" t="s">
        <v>3783</v>
      </c>
      <c r="B20" s="221">
        <v>201900903242</v>
      </c>
      <c r="C20" s="131">
        <v>6</v>
      </c>
      <c r="D20" s="138" t="s">
        <v>3777</v>
      </c>
    </row>
    <row r="21" ht="15" spans="1:4">
      <c r="A21" s="131" t="s">
        <v>3784</v>
      </c>
      <c r="B21" s="221">
        <v>201700904110</v>
      </c>
      <c r="C21" s="131">
        <v>4</v>
      </c>
      <c r="D21" s="138" t="s">
        <v>3777</v>
      </c>
    </row>
    <row r="22" ht="15" spans="1:4">
      <c r="A22" s="131" t="s">
        <v>3785</v>
      </c>
      <c r="B22" s="221" t="s">
        <v>3786</v>
      </c>
      <c r="C22" s="131">
        <v>3</v>
      </c>
      <c r="D22" s="138" t="s">
        <v>3787</v>
      </c>
    </row>
    <row r="23" ht="15" spans="1:4">
      <c r="A23" s="131" t="s">
        <v>3788</v>
      </c>
      <c r="B23" s="221">
        <v>201800901054</v>
      </c>
      <c r="C23" s="131">
        <v>3</v>
      </c>
      <c r="D23" s="138" t="s">
        <v>3779</v>
      </c>
    </row>
    <row r="24" ht="15" spans="1:4">
      <c r="A24" s="131" t="s">
        <v>3789</v>
      </c>
      <c r="B24" s="221" t="s">
        <v>3790</v>
      </c>
      <c r="C24" s="131">
        <v>4</v>
      </c>
      <c r="D24" s="138" t="s">
        <v>3777</v>
      </c>
    </row>
    <row r="25" ht="15" spans="1:4">
      <c r="A25" s="131" t="s">
        <v>3791</v>
      </c>
      <c r="B25" s="221">
        <v>201801101010</v>
      </c>
      <c r="C25" s="131">
        <v>3</v>
      </c>
      <c r="D25" s="138" t="s">
        <v>3787</v>
      </c>
    </row>
    <row r="26" ht="15" spans="1:4">
      <c r="A26" s="131" t="s">
        <v>3792</v>
      </c>
      <c r="B26" s="221">
        <v>201800901018</v>
      </c>
      <c r="C26" s="131">
        <v>240</v>
      </c>
      <c r="D26" s="138" t="s">
        <v>3793</v>
      </c>
    </row>
    <row r="27" ht="15" spans="1:4">
      <c r="A27" s="131" t="s">
        <v>3794</v>
      </c>
      <c r="B27" s="221">
        <v>201900903232</v>
      </c>
      <c r="C27" s="131">
        <v>7.5</v>
      </c>
      <c r="D27" s="138" t="s">
        <v>3795</v>
      </c>
    </row>
    <row r="28" ht="15" spans="1:4">
      <c r="A28" s="131" t="s">
        <v>3796</v>
      </c>
      <c r="B28" s="221">
        <v>201900903208</v>
      </c>
      <c r="C28" s="131">
        <v>7.5</v>
      </c>
      <c r="D28" s="138" t="s">
        <v>3795</v>
      </c>
    </row>
    <row r="29" ht="15" spans="1:4">
      <c r="A29" s="131" t="s">
        <v>3797</v>
      </c>
      <c r="B29" s="221" t="s">
        <v>3798</v>
      </c>
      <c r="C29" s="131">
        <v>0</v>
      </c>
      <c r="D29" s="138" t="s">
        <v>3799</v>
      </c>
    </row>
    <row r="30" ht="15" spans="1:4">
      <c r="A30" s="131" t="s">
        <v>3800</v>
      </c>
      <c r="B30" s="221" t="s">
        <v>3801</v>
      </c>
      <c r="C30" s="131">
        <v>1</v>
      </c>
      <c r="D30" s="138" t="s">
        <v>3799</v>
      </c>
    </row>
    <row r="31" ht="15" spans="1:4">
      <c r="A31" s="131" t="s">
        <v>3802</v>
      </c>
      <c r="B31" s="221" t="s">
        <v>3803</v>
      </c>
      <c r="C31" s="131">
        <v>4.3</v>
      </c>
      <c r="D31" s="138" t="s">
        <v>3804</v>
      </c>
    </row>
    <row r="32" ht="15" spans="1:4">
      <c r="A32" s="131" t="s">
        <v>3805</v>
      </c>
      <c r="B32" s="221">
        <v>201900903112</v>
      </c>
      <c r="C32" s="131">
        <v>4</v>
      </c>
      <c r="D32" s="138" t="s">
        <v>2344</v>
      </c>
    </row>
    <row r="33" ht="15" spans="1:4">
      <c r="A33" s="131" t="s">
        <v>3806</v>
      </c>
      <c r="B33" s="221">
        <v>201800904038</v>
      </c>
      <c r="C33" s="131">
        <v>5</v>
      </c>
      <c r="D33" s="138" t="s">
        <v>3807</v>
      </c>
    </row>
    <row r="34" ht="15" spans="1:4">
      <c r="A34" s="131" t="s">
        <v>2226</v>
      </c>
      <c r="B34" s="221">
        <v>201900903229</v>
      </c>
      <c r="C34" s="131">
        <v>59.1</v>
      </c>
      <c r="D34" s="138" t="s">
        <v>3808</v>
      </c>
    </row>
    <row r="35" ht="15" spans="1:4">
      <c r="A35" s="131" t="s">
        <v>3809</v>
      </c>
      <c r="B35" s="221">
        <v>201900903279</v>
      </c>
      <c r="C35" s="131">
        <v>10</v>
      </c>
      <c r="D35" s="138" t="s">
        <v>3810</v>
      </c>
    </row>
    <row r="36" ht="15" spans="1:4">
      <c r="A36" s="131" t="s">
        <v>3811</v>
      </c>
      <c r="B36" s="221" t="s">
        <v>3812</v>
      </c>
      <c r="C36" s="131">
        <v>7</v>
      </c>
      <c r="D36" s="138" t="s">
        <v>3813</v>
      </c>
    </row>
    <row r="37" ht="15" spans="1:4">
      <c r="A37" s="131" t="s">
        <v>3814</v>
      </c>
      <c r="B37" s="221">
        <v>201900903241</v>
      </c>
      <c r="C37" s="131">
        <v>8</v>
      </c>
      <c r="D37" s="138" t="s">
        <v>3813</v>
      </c>
    </row>
    <row r="38" ht="15" spans="1:4">
      <c r="A38" s="131" t="s">
        <v>3815</v>
      </c>
      <c r="B38" s="221" t="s">
        <v>3816</v>
      </c>
      <c r="C38" s="131">
        <v>7</v>
      </c>
      <c r="D38" s="138" t="s">
        <v>3813</v>
      </c>
    </row>
    <row r="39" ht="15" spans="1:4">
      <c r="A39" s="131" t="s">
        <v>3817</v>
      </c>
      <c r="B39" s="221" t="s">
        <v>3818</v>
      </c>
      <c r="C39" s="131">
        <v>5</v>
      </c>
      <c r="D39" s="138" t="s">
        <v>3819</v>
      </c>
    </row>
    <row r="40" ht="15" spans="1:4">
      <c r="A40" s="131" t="s">
        <v>3820</v>
      </c>
      <c r="B40" s="221" t="s">
        <v>3821</v>
      </c>
      <c r="C40" s="131">
        <v>9</v>
      </c>
      <c r="D40" s="138" t="s">
        <v>3819</v>
      </c>
    </row>
    <row r="41" ht="15" spans="1:4">
      <c r="A41" s="131" t="s">
        <v>3822</v>
      </c>
      <c r="B41" s="221">
        <v>201800901053</v>
      </c>
      <c r="C41" s="131">
        <v>11</v>
      </c>
      <c r="D41" s="138" t="s">
        <v>3813</v>
      </c>
    </row>
    <row r="42" ht="15" spans="1:4">
      <c r="A42" s="131" t="s">
        <v>3823</v>
      </c>
      <c r="B42" s="221" t="s">
        <v>3824</v>
      </c>
      <c r="C42" s="131">
        <v>9</v>
      </c>
      <c r="D42" s="138" t="s">
        <v>3819</v>
      </c>
    </row>
    <row r="43" ht="15" spans="1:4">
      <c r="A43" s="131" t="s">
        <v>3825</v>
      </c>
      <c r="B43" s="221">
        <v>201700904064</v>
      </c>
      <c r="C43" s="131">
        <v>0</v>
      </c>
      <c r="D43" s="138" t="s">
        <v>3826</v>
      </c>
    </row>
    <row r="44" ht="15" spans="1:4">
      <c r="A44" s="131" t="s">
        <v>3827</v>
      </c>
      <c r="B44" s="221" t="s">
        <v>3828</v>
      </c>
      <c r="C44" s="131">
        <v>11.5</v>
      </c>
      <c r="D44" s="138" t="s">
        <v>3829</v>
      </c>
    </row>
    <row r="45" ht="15" spans="1:4">
      <c r="A45" s="131" t="s">
        <v>3830</v>
      </c>
      <c r="B45" s="221">
        <v>201900903128</v>
      </c>
      <c r="C45" s="131">
        <v>130</v>
      </c>
      <c r="D45" s="138" t="s">
        <v>3831</v>
      </c>
    </row>
    <row r="46" ht="15" spans="1:4">
      <c r="A46" s="131" t="s">
        <v>3832</v>
      </c>
      <c r="B46" s="221">
        <v>201700904011</v>
      </c>
      <c r="C46" s="131">
        <v>108</v>
      </c>
      <c r="D46" s="138" t="s">
        <v>3833</v>
      </c>
    </row>
    <row r="47" ht="15" spans="1:4">
      <c r="A47" s="131" t="s">
        <v>3834</v>
      </c>
      <c r="B47" s="221" t="s">
        <v>3835</v>
      </c>
      <c r="C47" s="131">
        <v>2.8</v>
      </c>
      <c r="D47" s="138" t="s">
        <v>3836</v>
      </c>
    </row>
    <row r="48" ht="15" spans="1:4">
      <c r="A48" s="131" t="s">
        <v>3837</v>
      </c>
      <c r="B48" s="221">
        <v>201900903204</v>
      </c>
      <c r="C48" s="131">
        <v>3</v>
      </c>
      <c r="D48" s="138" t="s">
        <v>3838</v>
      </c>
    </row>
    <row r="49" ht="15" spans="1:4">
      <c r="A49" s="131" t="s">
        <v>3839</v>
      </c>
      <c r="B49" s="221">
        <v>201900903106</v>
      </c>
      <c r="C49" s="131">
        <v>1</v>
      </c>
      <c r="D49" s="138" t="s">
        <v>3838</v>
      </c>
    </row>
    <row r="50" ht="15" spans="1:4">
      <c r="A50" s="131" t="s">
        <v>3840</v>
      </c>
      <c r="B50" s="221">
        <v>201900903223</v>
      </c>
      <c r="C50" s="131">
        <v>1</v>
      </c>
      <c r="D50" s="138" t="s">
        <v>3838</v>
      </c>
    </row>
    <row r="51" ht="15" spans="1:4">
      <c r="A51" s="131" t="s">
        <v>3841</v>
      </c>
      <c r="B51" s="221">
        <v>201900903125</v>
      </c>
      <c r="C51" s="131">
        <v>1</v>
      </c>
      <c r="D51" s="138" t="s">
        <v>3838</v>
      </c>
    </row>
    <row r="52" ht="15" spans="1:4">
      <c r="A52" s="131" t="s">
        <v>3842</v>
      </c>
      <c r="B52" s="221">
        <v>201900903174</v>
      </c>
      <c r="C52" s="131">
        <v>1</v>
      </c>
      <c r="D52" s="138" t="s">
        <v>3838</v>
      </c>
    </row>
    <row r="53" ht="15" spans="1:4">
      <c r="A53" s="131" t="s">
        <v>3843</v>
      </c>
      <c r="B53" s="221">
        <v>201900903276</v>
      </c>
      <c r="C53" s="131">
        <v>2</v>
      </c>
      <c r="D53" s="138" t="s">
        <v>3838</v>
      </c>
    </row>
    <row r="54" ht="15" spans="1:4">
      <c r="A54" s="131" t="s">
        <v>3844</v>
      </c>
      <c r="B54" s="221">
        <v>201700904071</v>
      </c>
      <c r="C54" s="131">
        <v>4</v>
      </c>
      <c r="D54" s="138" t="s">
        <v>3845</v>
      </c>
    </row>
    <row r="55" ht="15" spans="1:4">
      <c r="A55" s="131" t="s">
        <v>3846</v>
      </c>
      <c r="B55" s="221">
        <v>201900903248</v>
      </c>
      <c r="C55" s="131">
        <v>393.9</v>
      </c>
      <c r="D55" s="138" t="s">
        <v>3847</v>
      </c>
    </row>
    <row r="56" ht="15" spans="1:4">
      <c r="A56" s="131" t="s">
        <v>3848</v>
      </c>
      <c r="B56" s="221">
        <v>201900903154</v>
      </c>
      <c r="C56" s="131">
        <v>3</v>
      </c>
      <c r="D56" s="138" t="s">
        <v>1008</v>
      </c>
    </row>
    <row r="57" ht="15" spans="1:4">
      <c r="A57" s="131" t="s">
        <v>3849</v>
      </c>
      <c r="B57" s="221">
        <v>201900903261</v>
      </c>
      <c r="C57" s="131">
        <v>5.6</v>
      </c>
      <c r="D57" s="138" t="s">
        <v>1008</v>
      </c>
    </row>
    <row r="58" ht="15" spans="1:4">
      <c r="A58" s="131" t="s">
        <v>3850</v>
      </c>
      <c r="B58" s="221" t="s">
        <v>3851</v>
      </c>
      <c r="C58" s="131">
        <v>2</v>
      </c>
      <c r="D58" s="138" t="s">
        <v>3852</v>
      </c>
    </row>
    <row r="59" ht="15" spans="1:4">
      <c r="A59" s="131" t="s">
        <v>3853</v>
      </c>
      <c r="B59" s="221">
        <v>201700904065</v>
      </c>
      <c r="C59" s="131">
        <v>81.5</v>
      </c>
      <c r="D59" s="138" t="s">
        <v>3854</v>
      </c>
    </row>
    <row r="60" ht="15" spans="1:4">
      <c r="A60" s="131" t="s">
        <v>3855</v>
      </c>
      <c r="B60" s="221">
        <v>201900903201</v>
      </c>
      <c r="C60" s="131">
        <v>0.8</v>
      </c>
      <c r="D60" s="138" t="s">
        <v>3856</v>
      </c>
    </row>
    <row r="61" ht="15" spans="1:4">
      <c r="A61" s="131" t="s">
        <v>3857</v>
      </c>
      <c r="B61" s="221" t="s">
        <v>3858</v>
      </c>
      <c r="C61" s="131">
        <v>0.7</v>
      </c>
      <c r="D61" s="138" t="s">
        <v>3859</v>
      </c>
    </row>
    <row r="62" ht="28.5" spans="1:4">
      <c r="A62" s="131" t="s">
        <v>3860</v>
      </c>
      <c r="B62" s="221">
        <v>201800904033</v>
      </c>
      <c r="C62" s="131">
        <v>30</v>
      </c>
      <c r="D62" s="138" t="s">
        <v>3861</v>
      </c>
    </row>
    <row r="63" ht="15" spans="1:4">
      <c r="A63" s="131" t="s">
        <v>3862</v>
      </c>
      <c r="B63" s="221" t="s">
        <v>3863</v>
      </c>
      <c r="C63" s="131">
        <v>0.7</v>
      </c>
      <c r="D63" s="138" t="s">
        <v>3859</v>
      </c>
    </row>
    <row r="64" ht="15" spans="1:4">
      <c r="A64" s="131" t="s">
        <v>3864</v>
      </c>
      <c r="B64" s="221" t="s">
        <v>3865</v>
      </c>
      <c r="C64" s="131">
        <v>0.9</v>
      </c>
      <c r="D64" s="138" t="s">
        <v>3859</v>
      </c>
    </row>
    <row r="65" ht="15" spans="1:4">
      <c r="A65" s="131" t="s">
        <v>3866</v>
      </c>
      <c r="B65" s="221" t="s">
        <v>3867</v>
      </c>
      <c r="C65" s="131">
        <v>0.9</v>
      </c>
      <c r="D65" s="138" t="s">
        <v>3859</v>
      </c>
    </row>
    <row r="66" ht="15" spans="1:4">
      <c r="A66" s="131" t="s">
        <v>3868</v>
      </c>
      <c r="B66" s="221" t="s">
        <v>3869</v>
      </c>
      <c r="C66" s="131">
        <v>1.7</v>
      </c>
      <c r="D66" s="138" t="s">
        <v>3859</v>
      </c>
    </row>
    <row r="67" ht="15" spans="1:4">
      <c r="A67" s="131" t="s">
        <v>3870</v>
      </c>
      <c r="B67" s="221">
        <v>201800901052</v>
      </c>
      <c r="C67" s="131">
        <v>9</v>
      </c>
      <c r="D67" s="138" t="s">
        <v>3871</v>
      </c>
    </row>
    <row r="68" ht="28.5" spans="1:4">
      <c r="A68" s="131" t="s">
        <v>3872</v>
      </c>
      <c r="B68" s="221" t="s">
        <v>3873</v>
      </c>
      <c r="C68" s="131">
        <v>8</v>
      </c>
      <c r="D68" s="138" t="s">
        <v>3874</v>
      </c>
    </row>
    <row r="69" ht="15" spans="1:4">
      <c r="A69" s="131" t="s">
        <v>3875</v>
      </c>
      <c r="B69" s="221">
        <v>201800904049</v>
      </c>
      <c r="C69" s="131">
        <v>6.3</v>
      </c>
      <c r="D69" s="138" t="s">
        <v>3876</v>
      </c>
    </row>
    <row r="70" ht="27" spans="1:4">
      <c r="A70" s="131" t="s">
        <v>3877</v>
      </c>
      <c r="B70" s="221">
        <v>201800904005</v>
      </c>
      <c r="C70" s="131">
        <v>72.9</v>
      </c>
      <c r="D70" s="138" t="s">
        <v>3878</v>
      </c>
    </row>
    <row r="71" ht="28.5" spans="1:4">
      <c r="A71" s="131" t="s">
        <v>3879</v>
      </c>
      <c r="B71" s="221">
        <v>201800904021</v>
      </c>
      <c r="C71" s="131">
        <v>11</v>
      </c>
      <c r="D71" s="138" t="s">
        <v>3880</v>
      </c>
    </row>
    <row r="72" ht="27" spans="1:4">
      <c r="A72" s="131" t="s">
        <v>3881</v>
      </c>
      <c r="B72" s="221" t="s">
        <v>3882</v>
      </c>
      <c r="C72" s="131">
        <v>3.5</v>
      </c>
      <c r="D72" s="138" t="s">
        <v>3883</v>
      </c>
    </row>
    <row r="73" ht="28.5" spans="1:4">
      <c r="A73" s="131" t="s">
        <v>3884</v>
      </c>
      <c r="B73" s="221" t="s">
        <v>3885</v>
      </c>
      <c r="C73" s="131">
        <v>18.6</v>
      </c>
      <c r="D73" s="138" t="s">
        <v>3886</v>
      </c>
    </row>
    <row r="74" ht="28.5" spans="1:4">
      <c r="A74" s="131" t="s">
        <v>3887</v>
      </c>
      <c r="B74" s="221" t="s">
        <v>3888</v>
      </c>
      <c r="C74" s="131">
        <v>5</v>
      </c>
      <c r="D74" s="138" t="s">
        <v>3889</v>
      </c>
    </row>
    <row r="75" ht="15" spans="1:4">
      <c r="A75" s="131" t="s">
        <v>3890</v>
      </c>
      <c r="B75" s="221">
        <v>201900903139</v>
      </c>
      <c r="C75" s="131">
        <v>66</v>
      </c>
      <c r="D75" s="138" t="s">
        <v>3891</v>
      </c>
    </row>
    <row r="76" ht="27" spans="1:4">
      <c r="A76" s="131" t="s">
        <v>3892</v>
      </c>
      <c r="B76" s="221" t="s">
        <v>3893</v>
      </c>
      <c r="C76" s="131">
        <v>1</v>
      </c>
      <c r="D76" s="138" t="s">
        <v>3894</v>
      </c>
    </row>
    <row r="77" ht="28.5" spans="1:4">
      <c r="A77" s="131" t="s">
        <v>3895</v>
      </c>
      <c r="B77" s="221">
        <v>201800904096</v>
      </c>
      <c r="C77" s="131">
        <v>6</v>
      </c>
      <c r="D77" s="138" t="s">
        <v>3896</v>
      </c>
    </row>
    <row r="78" ht="28.5" spans="1:4">
      <c r="A78" s="131" t="s">
        <v>3897</v>
      </c>
      <c r="B78" s="221">
        <v>201800904002</v>
      </c>
      <c r="C78" s="131">
        <v>3.9</v>
      </c>
      <c r="D78" s="138" t="s">
        <v>3898</v>
      </c>
    </row>
    <row r="79" ht="27" spans="1:4">
      <c r="A79" s="131" t="s">
        <v>3899</v>
      </c>
      <c r="B79" s="221">
        <v>201900903215</v>
      </c>
      <c r="C79" s="131">
        <v>3.1</v>
      </c>
      <c r="D79" s="138" t="s">
        <v>3900</v>
      </c>
    </row>
    <row r="80" ht="27" spans="1:4">
      <c r="A80" s="131" t="s">
        <v>3901</v>
      </c>
      <c r="B80" s="221">
        <v>201800904041</v>
      </c>
      <c r="C80" s="131">
        <v>19</v>
      </c>
      <c r="D80" s="138" t="s">
        <v>3902</v>
      </c>
    </row>
    <row r="81" ht="27" spans="1:4">
      <c r="A81" s="131" t="s">
        <v>3903</v>
      </c>
      <c r="B81" s="221">
        <v>201900903282</v>
      </c>
      <c r="C81" s="131">
        <v>2.9</v>
      </c>
      <c r="D81" s="138" t="s">
        <v>3904</v>
      </c>
    </row>
    <row r="82" ht="27" spans="1:4">
      <c r="A82" s="131" t="s">
        <v>3905</v>
      </c>
      <c r="B82" s="221">
        <v>201900903171</v>
      </c>
      <c r="C82" s="131">
        <v>2.6</v>
      </c>
      <c r="D82" s="138" t="s">
        <v>3904</v>
      </c>
    </row>
    <row r="83" ht="27" spans="1:4">
      <c r="A83" s="131" t="s">
        <v>3906</v>
      </c>
      <c r="B83" s="221">
        <v>201900903175</v>
      </c>
      <c r="C83" s="131">
        <v>10.6</v>
      </c>
      <c r="D83" s="138" t="s">
        <v>3907</v>
      </c>
    </row>
    <row r="84" ht="30" spans="1:4">
      <c r="A84" s="131" t="s">
        <v>3908</v>
      </c>
      <c r="B84" s="221">
        <v>201900903132</v>
      </c>
      <c r="C84" s="131">
        <v>22.4</v>
      </c>
      <c r="D84" s="138" t="s">
        <v>3909</v>
      </c>
    </row>
    <row r="85" ht="27" spans="1:4">
      <c r="A85" s="131" t="s">
        <v>3910</v>
      </c>
      <c r="B85" s="221" t="s">
        <v>3911</v>
      </c>
      <c r="C85" s="131">
        <v>1</v>
      </c>
      <c r="D85" s="138" t="s">
        <v>3912</v>
      </c>
    </row>
    <row r="86" ht="30" spans="1:4">
      <c r="A86" s="131" t="s">
        <v>3913</v>
      </c>
      <c r="B86" s="221">
        <v>201900903153</v>
      </c>
      <c r="C86" s="131">
        <v>74.9</v>
      </c>
      <c r="D86" s="138" t="s">
        <v>3914</v>
      </c>
    </row>
    <row r="87" ht="30" spans="1:4">
      <c r="A87" s="131" t="s">
        <v>3915</v>
      </c>
      <c r="B87" s="221" t="s">
        <v>3916</v>
      </c>
      <c r="C87" s="131">
        <v>5.9</v>
      </c>
      <c r="D87" s="138" t="s">
        <v>3917</v>
      </c>
    </row>
    <row r="88" ht="27" spans="1:4">
      <c r="A88" s="131" t="s">
        <v>3918</v>
      </c>
      <c r="B88" s="221">
        <v>201900903252</v>
      </c>
      <c r="C88" s="131">
        <v>11.2</v>
      </c>
      <c r="D88" s="138" t="s">
        <v>3919</v>
      </c>
    </row>
    <row r="89" ht="28.5" spans="1:4">
      <c r="A89" s="131" t="s">
        <v>3920</v>
      </c>
      <c r="B89" s="221">
        <v>201800904016</v>
      </c>
      <c r="C89" s="131">
        <v>4.1</v>
      </c>
      <c r="D89" s="138" t="s">
        <v>3921</v>
      </c>
    </row>
    <row r="90" ht="28.5" spans="1:4">
      <c r="A90" s="131" t="s">
        <v>3922</v>
      </c>
      <c r="B90" s="221" t="s">
        <v>3923</v>
      </c>
      <c r="C90" s="131">
        <v>7</v>
      </c>
      <c r="D90" s="138" t="s">
        <v>3924</v>
      </c>
    </row>
    <row r="91" ht="28.5" spans="1:4">
      <c r="A91" s="131" t="s">
        <v>3925</v>
      </c>
      <c r="B91" s="221">
        <v>201900903226</v>
      </c>
      <c r="C91" s="131">
        <v>10</v>
      </c>
      <c r="D91" s="138" t="s">
        <v>3926</v>
      </c>
    </row>
    <row r="92" ht="43.5" spans="1:4">
      <c r="A92" s="131" t="s">
        <v>3927</v>
      </c>
      <c r="B92" s="221" t="s">
        <v>3928</v>
      </c>
      <c r="C92" s="131">
        <v>7.1</v>
      </c>
      <c r="D92" s="138" t="s">
        <v>3929</v>
      </c>
    </row>
    <row r="93" ht="45" spans="1:4">
      <c r="A93" s="131" t="s">
        <v>3930</v>
      </c>
      <c r="B93" s="221" t="s">
        <v>3931</v>
      </c>
      <c r="C93" s="131">
        <v>16</v>
      </c>
      <c r="D93" s="138" t="s">
        <v>3932</v>
      </c>
    </row>
    <row r="94" ht="28.5" spans="1:4">
      <c r="A94" s="131" t="s">
        <v>3933</v>
      </c>
      <c r="B94" s="221">
        <v>201800904048</v>
      </c>
      <c r="C94" s="131">
        <v>6.5</v>
      </c>
      <c r="D94" s="138" t="s">
        <v>3934</v>
      </c>
    </row>
    <row r="95" ht="30" spans="1:4">
      <c r="A95" s="131" t="s">
        <v>3935</v>
      </c>
      <c r="B95" s="221">
        <v>201800901046</v>
      </c>
      <c r="C95" s="131">
        <v>8.4</v>
      </c>
      <c r="D95" s="138" t="s">
        <v>3936</v>
      </c>
    </row>
    <row r="96" ht="30" spans="1:4">
      <c r="A96" s="131" t="s">
        <v>3937</v>
      </c>
      <c r="B96" s="221">
        <v>201800901047</v>
      </c>
      <c r="C96" s="131">
        <v>13.7</v>
      </c>
      <c r="D96" s="138" t="s">
        <v>3936</v>
      </c>
    </row>
    <row r="97" ht="30" spans="1:4">
      <c r="A97" s="131" t="s">
        <v>3938</v>
      </c>
      <c r="B97" s="221">
        <v>201800901049</v>
      </c>
      <c r="C97" s="131">
        <v>13.7</v>
      </c>
      <c r="D97" s="138" t="s">
        <v>3936</v>
      </c>
    </row>
    <row r="98" ht="73.5" spans="1:4">
      <c r="A98" s="131" t="s">
        <v>3939</v>
      </c>
      <c r="B98" s="221">
        <v>201800904024</v>
      </c>
      <c r="C98" s="131">
        <v>18</v>
      </c>
      <c r="D98" s="138" t="s">
        <v>3940</v>
      </c>
    </row>
    <row r="99" ht="73.5" spans="1:4">
      <c r="A99" s="131" t="s">
        <v>3941</v>
      </c>
      <c r="B99" s="221">
        <v>201700904046</v>
      </c>
      <c r="C99" s="131">
        <v>18</v>
      </c>
      <c r="D99" s="138" t="s">
        <v>3940</v>
      </c>
    </row>
    <row r="100" ht="43.5" spans="1:4">
      <c r="A100" s="131" t="s">
        <v>3942</v>
      </c>
      <c r="B100" s="221">
        <v>201900903259</v>
      </c>
      <c r="C100" s="131">
        <v>6.7</v>
      </c>
      <c r="D100" s="138" t="s">
        <v>3943</v>
      </c>
    </row>
    <row r="101" ht="58.5" spans="1:4">
      <c r="A101" s="131" t="s">
        <v>3944</v>
      </c>
      <c r="B101" s="221">
        <v>201800904097</v>
      </c>
      <c r="C101" s="131">
        <v>15</v>
      </c>
      <c r="D101" s="138" t="s">
        <v>3945</v>
      </c>
    </row>
    <row r="102" ht="28.5" spans="1:4">
      <c r="A102" s="131" t="s">
        <v>3946</v>
      </c>
      <c r="B102" s="221">
        <v>201800904009</v>
      </c>
      <c r="C102" s="131">
        <v>2.2</v>
      </c>
      <c r="D102" s="138" t="s">
        <v>3947</v>
      </c>
    </row>
    <row r="103" ht="58.5" spans="1:4">
      <c r="A103" s="131" t="s">
        <v>3948</v>
      </c>
      <c r="B103" s="221">
        <v>201900903114</v>
      </c>
      <c r="C103" s="131">
        <v>27</v>
      </c>
      <c r="D103" s="138" t="s">
        <v>3949</v>
      </c>
    </row>
    <row r="104" ht="28.5" spans="1:4">
      <c r="A104" s="131" t="s">
        <v>3950</v>
      </c>
      <c r="B104" s="221">
        <v>201900903162</v>
      </c>
      <c r="C104" s="131">
        <v>2.3</v>
      </c>
      <c r="D104" s="138" t="s">
        <v>3951</v>
      </c>
    </row>
    <row r="105" ht="28.5" spans="1:4">
      <c r="A105" s="131" t="s">
        <v>3952</v>
      </c>
      <c r="B105" s="221">
        <v>201800904098</v>
      </c>
      <c r="C105" s="131">
        <v>3.9</v>
      </c>
      <c r="D105" s="138" t="s">
        <v>3947</v>
      </c>
    </row>
    <row r="106" ht="43.5" spans="1:4">
      <c r="A106" s="131" t="s">
        <v>3953</v>
      </c>
      <c r="B106" s="221" t="s">
        <v>3954</v>
      </c>
      <c r="C106" s="131">
        <v>7.7</v>
      </c>
      <c r="D106" s="138" t="s">
        <v>3955</v>
      </c>
    </row>
    <row r="107" ht="43.5" spans="1:4">
      <c r="A107" s="131" t="s">
        <v>3956</v>
      </c>
      <c r="B107" s="221" t="s">
        <v>3957</v>
      </c>
      <c r="C107" s="131">
        <v>3.5</v>
      </c>
      <c r="D107" s="138" t="s">
        <v>3958</v>
      </c>
    </row>
    <row r="108" ht="43.5" spans="1:4">
      <c r="A108" s="131" t="s">
        <v>3959</v>
      </c>
      <c r="B108" s="221" t="s">
        <v>3960</v>
      </c>
      <c r="C108" s="131">
        <v>20</v>
      </c>
      <c r="D108" s="138" t="s">
        <v>3961</v>
      </c>
    </row>
    <row r="109" ht="73.5" spans="1:4">
      <c r="A109" s="131" t="s">
        <v>3962</v>
      </c>
      <c r="B109" s="221">
        <v>201900903111</v>
      </c>
      <c r="C109" s="131">
        <v>36.4</v>
      </c>
      <c r="D109" s="138" t="s">
        <v>3963</v>
      </c>
    </row>
    <row r="110" ht="40.5" spans="1:4">
      <c r="A110" s="131" t="s">
        <v>3964</v>
      </c>
      <c r="B110" s="221">
        <v>201900903152</v>
      </c>
      <c r="C110" s="131">
        <v>1.5</v>
      </c>
      <c r="D110" s="138" t="s">
        <v>3965</v>
      </c>
    </row>
    <row r="111" ht="40.5" spans="1:4">
      <c r="A111" s="131" t="s">
        <v>3966</v>
      </c>
      <c r="B111" s="221">
        <v>201900903161</v>
      </c>
      <c r="C111" s="131">
        <v>45.9</v>
      </c>
      <c r="D111" s="138" t="s">
        <v>3967</v>
      </c>
    </row>
    <row r="112" ht="42" spans="1:4">
      <c r="A112" s="131" t="s">
        <v>3968</v>
      </c>
      <c r="B112" s="221">
        <v>201800904085</v>
      </c>
      <c r="C112" s="131">
        <v>8.9</v>
      </c>
      <c r="D112" s="138" t="s">
        <v>3969</v>
      </c>
    </row>
    <row r="113" ht="42" spans="1:4">
      <c r="A113" s="131" t="s">
        <v>3970</v>
      </c>
      <c r="B113" s="221">
        <v>201800904088</v>
      </c>
      <c r="C113" s="131">
        <v>7.4</v>
      </c>
      <c r="D113" s="138" t="s">
        <v>3971</v>
      </c>
    </row>
    <row r="114" ht="57" spans="1:4">
      <c r="A114" s="131" t="s">
        <v>3972</v>
      </c>
      <c r="B114" s="221">
        <v>201900903239</v>
      </c>
      <c r="C114" s="131">
        <v>16.6</v>
      </c>
      <c r="D114" s="138" t="s">
        <v>3973</v>
      </c>
    </row>
    <row r="115" ht="42" spans="1:4">
      <c r="A115" s="131" t="s">
        <v>3974</v>
      </c>
      <c r="B115" s="221">
        <v>201900903143</v>
      </c>
      <c r="C115" s="131">
        <v>27.2</v>
      </c>
      <c r="D115" s="138" t="s">
        <v>3975</v>
      </c>
    </row>
    <row r="116" ht="42" spans="1:4">
      <c r="A116" s="131" t="s">
        <v>3976</v>
      </c>
      <c r="B116" s="221">
        <v>201900903254</v>
      </c>
      <c r="C116" s="131">
        <v>13.5</v>
      </c>
      <c r="D116" s="138" t="s">
        <v>3977</v>
      </c>
    </row>
    <row r="117" ht="42" spans="1:4">
      <c r="A117" s="131" t="s">
        <v>3978</v>
      </c>
      <c r="B117" s="221">
        <v>201900903264</v>
      </c>
      <c r="C117" s="131">
        <v>13.3</v>
      </c>
      <c r="D117" s="138" t="s">
        <v>3977</v>
      </c>
    </row>
    <row r="118" ht="43.5" spans="1:4">
      <c r="A118" s="131" t="s">
        <v>3979</v>
      </c>
      <c r="B118" s="221">
        <v>201800904092</v>
      </c>
      <c r="C118" s="131">
        <v>6.4</v>
      </c>
      <c r="D118" s="138" t="s">
        <v>3980</v>
      </c>
    </row>
    <row r="119" ht="58.5" spans="1:4">
      <c r="A119" s="131" t="s">
        <v>3981</v>
      </c>
      <c r="B119" s="221" t="s">
        <v>3982</v>
      </c>
      <c r="C119" s="131">
        <v>8.3</v>
      </c>
      <c r="D119" s="138" t="s">
        <v>3983</v>
      </c>
    </row>
    <row r="120" ht="42" spans="1:4">
      <c r="A120" s="131" t="s">
        <v>3984</v>
      </c>
      <c r="B120" s="221">
        <v>201800904089</v>
      </c>
      <c r="C120" s="131">
        <v>236.1</v>
      </c>
      <c r="D120" s="138" t="s">
        <v>3985</v>
      </c>
    </row>
    <row r="121" ht="42" spans="1:4">
      <c r="A121" s="131" t="s">
        <v>3986</v>
      </c>
      <c r="B121" s="221" t="s">
        <v>3987</v>
      </c>
      <c r="C121" s="131">
        <v>100.9</v>
      </c>
      <c r="D121" s="138" t="s">
        <v>3988</v>
      </c>
    </row>
    <row r="122" ht="55.5" spans="1:4">
      <c r="A122" s="131" t="s">
        <v>3989</v>
      </c>
      <c r="B122" s="221">
        <v>201900903156</v>
      </c>
      <c r="C122" s="131">
        <v>11.9</v>
      </c>
      <c r="D122" s="138" t="s">
        <v>3990</v>
      </c>
    </row>
    <row r="123" ht="40.5" spans="1:4">
      <c r="A123" s="131" t="s">
        <v>3991</v>
      </c>
      <c r="B123" s="221">
        <v>201800904017</v>
      </c>
      <c r="C123" s="131">
        <v>5.3</v>
      </c>
      <c r="D123" s="138" t="s">
        <v>3992</v>
      </c>
    </row>
    <row r="124" ht="40.5" spans="1:4">
      <c r="A124" s="131" t="s">
        <v>3993</v>
      </c>
      <c r="B124" s="221">
        <v>201800904055</v>
      </c>
      <c r="C124" s="131">
        <v>371.8</v>
      </c>
      <c r="D124" s="138" t="s">
        <v>3994</v>
      </c>
    </row>
    <row r="125" ht="57" spans="1:4">
      <c r="A125" s="131" t="s">
        <v>3995</v>
      </c>
      <c r="B125" s="221">
        <v>201900903140</v>
      </c>
      <c r="C125" s="131">
        <v>30</v>
      </c>
      <c r="D125" s="138" t="s">
        <v>3996</v>
      </c>
    </row>
    <row r="126" ht="54" spans="1:4">
      <c r="A126" s="131" t="s">
        <v>3997</v>
      </c>
      <c r="B126" s="221">
        <v>201800904014</v>
      </c>
      <c r="C126" s="131">
        <v>9.2</v>
      </c>
      <c r="D126" s="138" t="s">
        <v>3998</v>
      </c>
    </row>
    <row r="127" ht="55.5" spans="1:4">
      <c r="A127" s="131" t="s">
        <v>3999</v>
      </c>
      <c r="B127" s="221">
        <v>201900903151</v>
      </c>
      <c r="C127" s="131">
        <v>10.6</v>
      </c>
      <c r="D127" s="138" t="s">
        <v>4000</v>
      </c>
    </row>
    <row r="128" ht="54" spans="1:4">
      <c r="A128" s="131" t="s">
        <v>4001</v>
      </c>
      <c r="B128" s="221">
        <v>201900903263</v>
      </c>
      <c r="C128" s="131">
        <v>20.1</v>
      </c>
      <c r="D128" s="138" t="s">
        <v>4002</v>
      </c>
    </row>
    <row r="129" ht="72" spans="1:4">
      <c r="A129" s="131" t="s">
        <v>4003</v>
      </c>
      <c r="B129" s="221">
        <v>201800904057</v>
      </c>
      <c r="C129" s="131">
        <v>322.5</v>
      </c>
      <c r="D129" s="138" t="s">
        <v>4004</v>
      </c>
    </row>
    <row r="130" ht="57" spans="1:4">
      <c r="A130" s="131" t="s">
        <v>4005</v>
      </c>
      <c r="B130" s="221">
        <v>201800904044</v>
      </c>
      <c r="C130" s="131">
        <v>9</v>
      </c>
      <c r="D130" s="138" t="s">
        <v>4006</v>
      </c>
    </row>
    <row r="131" ht="54" spans="1:4">
      <c r="A131" s="131" t="s">
        <v>4007</v>
      </c>
      <c r="B131" s="221">
        <v>201900903255</v>
      </c>
      <c r="C131" s="131">
        <v>15.1</v>
      </c>
      <c r="D131" s="138" t="s">
        <v>4008</v>
      </c>
    </row>
    <row r="132" ht="103.5" spans="1:4">
      <c r="A132" s="131" t="s">
        <v>4009</v>
      </c>
      <c r="B132" s="221">
        <v>201800904062</v>
      </c>
      <c r="C132" s="131">
        <v>149</v>
      </c>
      <c r="D132" s="138" t="s">
        <v>4010</v>
      </c>
    </row>
    <row r="133" ht="54" spans="1:4">
      <c r="A133" s="131" t="s">
        <v>4011</v>
      </c>
      <c r="B133" s="221">
        <v>201800904094</v>
      </c>
      <c r="C133" s="131">
        <v>310.9</v>
      </c>
      <c r="D133" s="138" t="s">
        <v>4012</v>
      </c>
    </row>
    <row r="134" ht="69" spans="1:4">
      <c r="A134" s="131" t="s">
        <v>4013</v>
      </c>
      <c r="B134" s="221">
        <v>201700904052</v>
      </c>
      <c r="C134" s="131">
        <v>20.4</v>
      </c>
      <c r="D134" s="138" t="s">
        <v>4014</v>
      </c>
    </row>
    <row r="135" ht="85.5" spans="1:4">
      <c r="A135" s="131" t="s">
        <v>4015</v>
      </c>
      <c r="B135" s="221">
        <v>201900903274</v>
      </c>
      <c r="C135" s="131">
        <v>11.9</v>
      </c>
      <c r="D135" s="138" t="s">
        <v>4016</v>
      </c>
    </row>
    <row r="136" ht="69" spans="1:4">
      <c r="A136" s="131" t="s">
        <v>4017</v>
      </c>
      <c r="B136" s="221">
        <v>201900903157</v>
      </c>
      <c r="C136" s="131">
        <v>105.5</v>
      </c>
      <c r="D136" s="138" t="s">
        <v>4018</v>
      </c>
    </row>
    <row r="137" ht="69" spans="1:4">
      <c r="A137" s="131" t="s">
        <v>4019</v>
      </c>
      <c r="B137" s="221">
        <v>201900903173</v>
      </c>
      <c r="C137" s="131">
        <v>12.6</v>
      </c>
      <c r="D137" s="138" t="s">
        <v>4020</v>
      </c>
    </row>
    <row r="138" ht="88.5" spans="1:4">
      <c r="A138" s="131" t="s">
        <v>4021</v>
      </c>
      <c r="B138" s="221">
        <v>201800904095</v>
      </c>
      <c r="C138" s="131">
        <v>97.8</v>
      </c>
      <c r="D138" s="138" t="s">
        <v>4022</v>
      </c>
    </row>
    <row r="139" ht="82.5" spans="1:4">
      <c r="A139" s="131" t="s">
        <v>4023</v>
      </c>
      <c r="B139" s="221">
        <v>201800901051</v>
      </c>
      <c r="C139" s="131">
        <v>27.6</v>
      </c>
      <c r="D139" s="138" t="s">
        <v>4024</v>
      </c>
    </row>
    <row r="140" ht="97.5" spans="1:4">
      <c r="A140" s="131" t="s">
        <v>4025</v>
      </c>
      <c r="B140" s="221">
        <v>201700904117</v>
      </c>
      <c r="C140" s="131">
        <v>108.9</v>
      </c>
      <c r="D140" s="138" t="s">
        <v>4026</v>
      </c>
    </row>
    <row r="141" ht="121.5" spans="1:4">
      <c r="A141" s="131" t="s">
        <v>4027</v>
      </c>
      <c r="B141" s="221">
        <v>201700904088</v>
      </c>
      <c r="C141" s="131">
        <v>21.5</v>
      </c>
      <c r="D141" s="138" t="s">
        <v>4028</v>
      </c>
    </row>
    <row r="142" ht="136.5" spans="1:4">
      <c r="A142" s="131" t="s">
        <v>4029</v>
      </c>
      <c r="B142" s="221">
        <v>201800904091</v>
      </c>
      <c r="C142" s="131">
        <v>155.6</v>
      </c>
      <c r="D142" s="138" t="s">
        <v>4030</v>
      </c>
    </row>
    <row r="143" ht="217.5" spans="1:4">
      <c r="A143" s="131" t="s">
        <v>4031</v>
      </c>
      <c r="B143" s="221">
        <v>201800901002</v>
      </c>
      <c r="C143" s="131">
        <v>194.1</v>
      </c>
      <c r="D143" s="138" t="s">
        <v>4032</v>
      </c>
    </row>
    <row r="144" spans="1:4">
      <c r="A144" s="222"/>
      <c r="B144" s="222"/>
      <c r="C144" s="222"/>
      <c r="D144" s="223"/>
    </row>
    <row r="145" spans="1:4">
      <c r="A145" s="222"/>
      <c r="B145" s="222"/>
      <c r="C145" s="222"/>
      <c r="D145" s="223"/>
    </row>
    <row r="146" spans="1:4">
      <c r="A146" s="222"/>
      <c r="B146" s="222"/>
      <c r="C146" s="222"/>
      <c r="D146" s="223"/>
    </row>
    <row r="147" spans="1:4">
      <c r="A147" s="222"/>
      <c r="B147" s="222"/>
      <c r="C147" s="222"/>
      <c r="D147" s="223"/>
    </row>
  </sheetData>
  <mergeCells count="5">
    <mergeCell ref="A1:D1"/>
    <mergeCell ref="A144:D144"/>
    <mergeCell ref="A145:D145"/>
    <mergeCell ref="A146:D146"/>
    <mergeCell ref="A147:D147"/>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5"/>
  <sheetViews>
    <sheetView topLeftCell="A79" workbookViewId="0">
      <selection activeCell="D12" sqref="D12"/>
    </sheetView>
  </sheetViews>
  <sheetFormatPr defaultColWidth="9" defaultRowHeight="13.5" outlineLevelCol="3"/>
  <cols>
    <col min="1" max="1" width="10" style="209" customWidth="1"/>
    <col min="2" max="2" width="18.1083333333333" style="209" customWidth="1"/>
    <col min="3" max="3" width="13.5583333333333" style="209" customWidth="1"/>
    <col min="4" max="4" width="42" style="174" customWidth="1"/>
  </cols>
  <sheetData>
    <row r="1" ht="25.5" spans="1:4">
      <c r="A1" s="162" t="s">
        <v>4033</v>
      </c>
      <c r="B1" s="163"/>
      <c r="C1" s="163"/>
      <c r="D1" s="163"/>
    </row>
    <row r="2" ht="15.75" spans="1:4">
      <c r="A2" s="107" t="s">
        <v>3047</v>
      </c>
      <c r="B2" s="107" t="s">
        <v>3048</v>
      </c>
      <c r="C2" s="107" t="s">
        <v>3049</v>
      </c>
      <c r="D2" s="210" t="s">
        <v>551</v>
      </c>
    </row>
    <row r="3" ht="15" spans="1:4">
      <c r="A3" s="108" t="s">
        <v>4034</v>
      </c>
      <c r="B3" s="294" t="s">
        <v>4035</v>
      </c>
      <c r="C3" s="108">
        <v>10</v>
      </c>
      <c r="D3" s="112" t="s">
        <v>4036</v>
      </c>
    </row>
    <row r="4" ht="15" spans="1:4">
      <c r="A4" s="108" t="s">
        <v>2420</v>
      </c>
      <c r="B4" s="294" t="s">
        <v>4037</v>
      </c>
      <c r="C4" s="108">
        <v>10</v>
      </c>
      <c r="D4" s="112" t="s">
        <v>4036</v>
      </c>
    </row>
    <row r="5" ht="15" spans="1:4">
      <c r="A5" s="108" t="s">
        <v>4038</v>
      </c>
      <c r="B5" s="294" t="s">
        <v>4039</v>
      </c>
      <c r="C5" s="108">
        <v>0.7</v>
      </c>
      <c r="D5" s="112" t="s">
        <v>1532</v>
      </c>
    </row>
    <row r="6" ht="15" spans="1:4">
      <c r="A6" s="108" t="s">
        <v>4040</v>
      </c>
      <c r="B6" s="294" t="s">
        <v>4041</v>
      </c>
      <c r="C6" s="108">
        <v>32</v>
      </c>
      <c r="D6" s="112" t="s">
        <v>554</v>
      </c>
    </row>
    <row r="7" ht="15" spans="1:4">
      <c r="A7" s="108" t="s">
        <v>4042</v>
      </c>
      <c r="B7" s="294" t="s">
        <v>4043</v>
      </c>
      <c r="C7" s="108">
        <v>75.5</v>
      </c>
      <c r="D7" s="112" t="s">
        <v>4044</v>
      </c>
    </row>
    <row r="8" ht="15" spans="1:4">
      <c r="A8" s="108" t="s">
        <v>4045</v>
      </c>
      <c r="B8" s="294" t="s">
        <v>4046</v>
      </c>
      <c r="C8" s="108">
        <v>4.9</v>
      </c>
      <c r="D8" s="112" t="s">
        <v>3054</v>
      </c>
    </row>
    <row r="9" ht="15" spans="1:4">
      <c r="A9" s="108" t="s">
        <v>4047</v>
      </c>
      <c r="B9" s="294" t="s">
        <v>4048</v>
      </c>
      <c r="C9" s="108">
        <v>24.4</v>
      </c>
      <c r="D9" s="112" t="s">
        <v>4044</v>
      </c>
    </row>
    <row r="10" ht="15" spans="1:4">
      <c r="A10" s="108" t="s">
        <v>4049</v>
      </c>
      <c r="B10" s="294" t="s">
        <v>4050</v>
      </c>
      <c r="C10" s="108">
        <v>3</v>
      </c>
      <c r="D10" s="112" t="s">
        <v>861</v>
      </c>
    </row>
    <row r="11" ht="15" spans="1:4">
      <c r="A11" s="108" t="s">
        <v>4051</v>
      </c>
      <c r="B11" s="294" t="s">
        <v>4052</v>
      </c>
      <c r="C11" s="108">
        <v>64</v>
      </c>
      <c r="D11" s="112" t="s">
        <v>861</v>
      </c>
    </row>
    <row r="12" ht="15" spans="1:4">
      <c r="A12" s="108" t="s">
        <v>4053</v>
      </c>
      <c r="B12" s="294" t="s">
        <v>4054</v>
      </c>
      <c r="C12" s="108">
        <v>150</v>
      </c>
      <c r="D12" s="112" t="s">
        <v>861</v>
      </c>
    </row>
    <row r="13" ht="15" spans="1:4">
      <c r="A13" s="108" t="s">
        <v>4055</v>
      </c>
      <c r="B13" s="294" t="s">
        <v>4056</v>
      </c>
      <c r="C13" s="108">
        <v>5</v>
      </c>
      <c r="D13" s="112" t="s">
        <v>3054</v>
      </c>
    </row>
    <row r="14" ht="15" spans="1:4">
      <c r="A14" s="108" t="s">
        <v>4057</v>
      </c>
      <c r="B14" s="294" t="s">
        <v>4058</v>
      </c>
      <c r="C14" s="108">
        <v>234</v>
      </c>
      <c r="D14" s="112" t="s">
        <v>3081</v>
      </c>
    </row>
    <row r="15" ht="15" spans="1:4">
      <c r="A15" s="108" t="s">
        <v>4059</v>
      </c>
      <c r="B15" s="294" t="s">
        <v>4060</v>
      </c>
      <c r="C15" s="108">
        <v>66.6</v>
      </c>
      <c r="D15" s="112" t="s">
        <v>4061</v>
      </c>
    </row>
    <row r="16" ht="15" spans="1:4">
      <c r="A16" s="108" t="s">
        <v>4062</v>
      </c>
      <c r="B16" s="294" t="s">
        <v>4063</v>
      </c>
      <c r="C16" s="108">
        <v>240</v>
      </c>
      <c r="D16" s="112" t="s">
        <v>4064</v>
      </c>
    </row>
    <row r="17" ht="15" spans="1:4">
      <c r="A17" s="108" t="s">
        <v>4065</v>
      </c>
      <c r="B17" s="294" t="s">
        <v>4066</v>
      </c>
      <c r="C17" s="108">
        <v>72</v>
      </c>
      <c r="D17" s="112" t="s">
        <v>4067</v>
      </c>
    </row>
    <row r="18" ht="15" spans="1:4">
      <c r="A18" s="108" t="s">
        <v>4068</v>
      </c>
      <c r="B18" s="294" t="s">
        <v>4069</v>
      </c>
      <c r="C18" s="108">
        <v>10</v>
      </c>
      <c r="D18" s="112" t="s">
        <v>4070</v>
      </c>
    </row>
    <row r="19" ht="15" spans="1:4">
      <c r="A19" s="108" t="s">
        <v>4071</v>
      </c>
      <c r="B19" s="294" t="s">
        <v>4072</v>
      </c>
      <c r="C19" s="108">
        <v>0.7</v>
      </c>
      <c r="D19" s="112" t="s">
        <v>3084</v>
      </c>
    </row>
    <row r="20" ht="15" spans="1:4">
      <c r="A20" s="108" t="s">
        <v>4073</v>
      </c>
      <c r="B20" s="294" t="s">
        <v>4074</v>
      </c>
      <c r="C20" s="108">
        <v>1.5</v>
      </c>
      <c r="D20" s="112" t="s">
        <v>581</v>
      </c>
    </row>
    <row r="21" ht="15" spans="1:4">
      <c r="A21" s="108" t="s">
        <v>4075</v>
      </c>
      <c r="B21" s="294" t="s">
        <v>4076</v>
      </c>
      <c r="C21" s="108">
        <v>2.3</v>
      </c>
      <c r="D21" s="112" t="s">
        <v>581</v>
      </c>
    </row>
    <row r="22" ht="15" spans="1:4">
      <c r="A22" s="108" t="s">
        <v>4077</v>
      </c>
      <c r="B22" s="294" t="s">
        <v>4078</v>
      </c>
      <c r="C22" s="108">
        <v>78.2</v>
      </c>
      <c r="D22" s="112" t="s">
        <v>4079</v>
      </c>
    </row>
    <row r="23" ht="15" spans="1:4">
      <c r="A23" s="108" t="s">
        <v>4080</v>
      </c>
      <c r="B23" s="294" t="s">
        <v>4081</v>
      </c>
      <c r="C23" s="108">
        <v>293</v>
      </c>
      <c r="D23" s="112" t="s">
        <v>4082</v>
      </c>
    </row>
    <row r="24" ht="15" spans="1:4">
      <c r="A24" s="108" t="s">
        <v>4083</v>
      </c>
      <c r="B24" s="294" t="s">
        <v>4084</v>
      </c>
      <c r="C24" s="108">
        <v>171</v>
      </c>
      <c r="D24" s="112" t="s">
        <v>4085</v>
      </c>
    </row>
    <row r="25" ht="15" spans="1:4">
      <c r="A25" s="108" t="s">
        <v>4086</v>
      </c>
      <c r="B25" s="294" t="s">
        <v>4087</v>
      </c>
      <c r="C25" s="108">
        <v>1.3</v>
      </c>
      <c r="D25" s="112" t="s">
        <v>4088</v>
      </c>
    </row>
    <row r="26" ht="15" spans="1:4">
      <c r="A26" s="108" t="s">
        <v>4089</v>
      </c>
      <c r="B26" s="294" t="s">
        <v>4090</v>
      </c>
      <c r="C26" s="108" t="s">
        <v>4091</v>
      </c>
      <c r="D26" s="112" t="s">
        <v>4092</v>
      </c>
    </row>
    <row r="27" ht="15" spans="1:4">
      <c r="A27" s="108" t="s">
        <v>4093</v>
      </c>
      <c r="B27" s="294" t="s">
        <v>4094</v>
      </c>
      <c r="C27" s="108">
        <v>2.4</v>
      </c>
      <c r="D27" s="112" t="s">
        <v>2465</v>
      </c>
    </row>
    <row r="28" ht="15" spans="1:4">
      <c r="A28" s="108" t="s">
        <v>4095</v>
      </c>
      <c r="B28" s="294" t="s">
        <v>4096</v>
      </c>
      <c r="C28" s="108" t="s">
        <v>4097</v>
      </c>
      <c r="D28" s="112" t="s">
        <v>4098</v>
      </c>
    </row>
    <row r="29" ht="15" spans="1:4">
      <c r="A29" s="108" t="s">
        <v>4099</v>
      </c>
      <c r="B29" s="294" t="s">
        <v>4100</v>
      </c>
      <c r="C29" s="108">
        <v>24</v>
      </c>
      <c r="D29" s="112" t="s">
        <v>4101</v>
      </c>
    </row>
    <row r="30" ht="15" spans="1:4">
      <c r="A30" s="108" t="s">
        <v>4102</v>
      </c>
      <c r="B30" s="294" t="s">
        <v>4103</v>
      </c>
      <c r="C30" s="108">
        <v>4.4</v>
      </c>
      <c r="D30" s="112" t="s">
        <v>2465</v>
      </c>
    </row>
    <row r="31" ht="15" spans="1:4">
      <c r="A31" s="108" t="s">
        <v>4104</v>
      </c>
      <c r="B31" s="294" t="s">
        <v>4105</v>
      </c>
      <c r="C31" s="108">
        <v>2.4</v>
      </c>
      <c r="D31" s="112" t="s">
        <v>2465</v>
      </c>
    </row>
    <row r="32" ht="15" spans="1:4">
      <c r="A32" s="108" t="s">
        <v>4106</v>
      </c>
      <c r="B32" s="294" t="s">
        <v>4107</v>
      </c>
      <c r="C32" s="108">
        <v>32</v>
      </c>
      <c r="D32" s="112" t="s">
        <v>4108</v>
      </c>
    </row>
    <row r="33" ht="15" spans="1:4">
      <c r="A33" s="108" t="s">
        <v>4109</v>
      </c>
      <c r="B33" s="294" t="s">
        <v>4110</v>
      </c>
      <c r="C33" s="108">
        <v>90</v>
      </c>
      <c r="D33" s="112" t="s">
        <v>4111</v>
      </c>
    </row>
    <row r="34" ht="15" spans="1:4">
      <c r="A34" s="108" t="s">
        <v>4112</v>
      </c>
      <c r="B34" s="294" t="s">
        <v>4113</v>
      </c>
      <c r="C34" s="108">
        <v>5.4</v>
      </c>
      <c r="D34" s="112" t="s">
        <v>4114</v>
      </c>
    </row>
    <row r="35" ht="15" spans="1:4">
      <c r="A35" s="108" t="s">
        <v>4115</v>
      </c>
      <c r="B35" s="294" t="s">
        <v>4116</v>
      </c>
      <c r="C35" s="108">
        <v>25.2</v>
      </c>
      <c r="D35" s="112" t="s">
        <v>4117</v>
      </c>
    </row>
    <row r="36" ht="15" spans="1:4">
      <c r="A36" s="108" t="s">
        <v>4118</v>
      </c>
      <c r="B36" s="108">
        <v>201901001210</v>
      </c>
      <c r="C36" s="108">
        <v>3.7</v>
      </c>
      <c r="D36" s="112" t="s">
        <v>4119</v>
      </c>
    </row>
    <row r="37" ht="15" spans="1:4">
      <c r="A37" s="108" t="s">
        <v>4120</v>
      </c>
      <c r="B37" s="108">
        <v>201901001218</v>
      </c>
      <c r="C37" s="108">
        <v>13</v>
      </c>
      <c r="D37" s="112" t="s">
        <v>4119</v>
      </c>
    </row>
    <row r="38" ht="15" spans="1:4">
      <c r="A38" s="108" t="s">
        <v>4121</v>
      </c>
      <c r="B38" s="294" t="s">
        <v>4122</v>
      </c>
      <c r="C38" s="108">
        <v>0.9</v>
      </c>
      <c r="D38" s="112" t="s">
        <v>4119</v>
      </c>
    </row>
    <row r="39" ht="15" spans="1:4">
      <c r="A39" s="108" t="s">
        <v>4123</v>
      </c>
      <c r="B39" s="108">
        <v>201901001213</v>
      </c>
      <c r="C39" s="108">
        <v>1.8</v>
      </c>
      <c r="D39" s="112" t="s">
        <v>4119</v>
      </c>
    </row>
    <row r="40" ht="15" spans="1:4">
      <c r="A40" s="108" t="s">
        <v>4124</v>
      </c>
      <c r="B40" s="294" t="s">
        <v>4125</v>
      </c>
      <c r="C40" s="108">
        <v>1.7</v>
      </c>
      <c r="D40" s="112" t="s">
        <v>4119</v>
      </c>
    </row>
    <row r="41" ht="15" spans="1:4">
      <c r="A41" s="108" t="s">
        <v>4126</v>
      </c>
      <c r="B41" s="294" t="s">
        <v>4127</v>
      </c>
      <c r="C41" s="108">
        <v>0.7</v>
      </c>
      <c r="D41" s="112" t="s">
        <v>4119</v>
      </c>
    </row>
    <row r="42" ht="15" spans="1:4">
      <c r="A42" s="108" t="s">
        <v>4128</v>
      </c>
      <c r="B42" s="294" t="s">
        <v>4129</v>
      </c>
      <c r="C42" s="108">
        <v>3.5</v>
      </c>
      <c r="D42" s="112" t="s">
        <v>4119</v>
      </c>
    </row>
    <row r="43" ht="15" spans="1:4">
      <c r="A43" s="108" t="s">
        <v>4130</v>
      </c>
      <c r="B43" s="294" t="s">
        <v>4131</v>
      </c>
      <c r="C43" s="108">
        <v>2.2</v>
      </c>
      <c r="D43" s="112" t="s">
        <v>4119</v>
      </c>
    </row>
    <row r="44" ht="15" spans="1:4">
      <c r="A44" s="108" t="s">
        <v>4132</v>
      </c>
      <c r="B44" s="294" t="s">
        <v>4133</v>
      </c>
      <c r="C44" s="108">
        <v>208</v>
      </c>
      <c r="D44" s="112" t="s">
        <v>4134</v>
      </c>
    </row>
    <row r="45" ht="15" spans="1:4">
      <c r="A45" s="108" t="s">
        <v>4135</v>
      </c>
      <c r="B45" s="294" t="s">
        <v>4136</v>
      </c>
      <c r="C45" s="108">
        <v>23</v>
      </c>
      <c r="D45" s="112" t="s">
        <v>4137</v>
      </c>
    </row>
    <row r="46" ht="15" spans="1:4">
      <c r="A46" s="108" t="s">
        <v>4138</v>
      </c>
      <c r="B46" s="294" t="s">
        <v>4139</v>
      </c>
      <c r="C46" s="108">
        <v>2</v>
      </c>
      <c r="D46" s="112" t="s">
        <v>4140</v>
      </c>
    </row>
    <row r="47" ht="15" spans="1:4">
      <c r="A47" s="108" t="s">
        <v>4141</v>
      </c>
      <c r="B47" s="294" t="s">
        <v>4142</v>
      </c>
      <c r="C47" s="108">
        <v>1.3</v>
      </c>
      <c r="D47" s="112" t="s">
        <v>4119</v>
      </c>
    </row>
    <row r="48" ht="15" spans="1:4">
      <c r="A48" s="108" t="s">
        <v>4143</v>
      </c>
      <c r="B48" s="294" t="s">
        <v>4144</v>
      </c>
      <c r="C48" s="108">
        <v>14.1</v>
      </c>
      <c r="D48" s="112" t="s">
        <v>4145</v>
      </c>
    </row>
    <row r="49" ht="15" spans="1:4">
      <c r="A49" s="108" t="s">
        <v>4146</v>
      </c>
      <c r="B49" s="294" t="s">
        <v>4147</v>
      </c>
      <c r="C49" s="108">
        <v>280</v>
      </c>
      <c r="D49" s="112" t="s">
        <v>4148</v>
      </c>
    </row>
    <row r="50" ht="15" spans="1:4">
      <c r="A50" s="108" t="s">
        <v>4149</v>
      </c>
      <c r="B50" s="294" t="s">
        <v>4150</v>
      </c>
      <c r="C50" s="108">
        <v>124</v>
      </c>
      <c r="D50" s="112" t="s">
        <v>4151</v>
      </c>
    </row>
    <row r="51" ht="15" spans="1:4">
      <c r="A51" s="108" t="s">
        <v>4152</v>
      </c>
      <c r="B51" s="294" t="s">
        <v>4153</v>
      </c>
      <c r="C51" s="108">
        <v>0.6</v>
      </c>
      <c r="D51" s="112" t="s">
        <v>633</v>
      </c>
    </row>
    <row r="52" ht="15" spans="1:4">
      <c r="A52" s="108" t="s">
        <v>4154</v>
      </c>
      <c r="B52" s="294" t="s">
        <v>4155</v>
      </c>
      <c r="C52" s="108">
        <v>0.8</v>
      </c>
      <c r="D52" s="112" t="s">
        <v>4156</v>
      </c>
    </row>
    <row r="53" ht="15" spans="1:4">
      <c r="A53" s="108" t="s">
        <v>4157</v>
      </c>
      <c r="B53" s="294" t="s">
        <v>4158</v>
      </c>
      <c r="C53" s="108">
        <v>1.7</v>
      </c>
      <c r="D53" s="112" t="s">
        <v>633</v>
      </c>
    </row>
    <row r="54" ht="15" spans="1:4">
      <c r="A54" s="108" t="s">
        <v>4159</v>
      </c>
      <c r="B54" s="294" t="s">
        <v>4160</v>
      </c>
      <c r="C54" s="108">
        <v>3.5</v>
      </c>
      <c r="D54" s="112" t="s">
        <v>4161</v>
      </c>
    </row>
    <row r="55" ht="15" spans="1:4">
      <c r="A55" s="108" t="s">
        <v>4162</v>
      </c>
      <c r="B55" s="108">
        <v>201901004123</v>
      </c>
      <c r="C55" s="108">
        <v>10.6</v>
      </c>
      <c r="D55" s="112" t="s">
        <v>4163</v>
      </c>
    </row>
    <row r="56" ht="15" spans="1:4">
      <c r="A56" s="108" t="s">
        <v>4164</v>
      </c>
      <c r="B56" s="294" t="s">
        <v>4165</v>
      </c>
      <c r="C56" s="108">
        <v>1</v>
      </c>
      <c r="D56" s="112" t="s">
        <v>4166</v>
      </c>
    </row>
    <row r="57" ht="15" spans="1:4">
      <c r="A57" s="108" t="s">
        <v>4167</v>
      </c>
      <c r="B57" s="294" t="s">
        <v>4168</v>
      </c>
      <c r="C57" s="108">
        <v>1</v>
      </c>
      <c r="D57" s="112" t="s">
        <v>4166</v>
      </c>
    </row>
    <row r="58" ht="15" spans="1:4">
      <c r="A58" s="108" t="s">
        <v>4169</v>
      </c>
      <c r="B58" s="294" t="s">
        <v>4170</v>
      </c>
      <c r="C58" s="108">
        <v>0.6</v>
      </c>
      <c r="D58" s="112" t="s">
        <v>4166</v>
      </c>
    </row>
    <row r="59" ht="15" spans="1:4">
      <c r="A59" s="108" t="s">
        <v>4171</v>
      </c>
      <c r="B59" s="294" t="s">
        <v>4172</v>
      </c>
      <c r="C59" s="108">
        <v>36</v>
      </c>
      <c r="D59" s="112" t="s">
        <v>4173</v>
      </c>
    </row>
    <row r="60" ht="15" spans="1:4">
      <c r="A60" s="108" t="s">
        <v>4174</v>
      </c>
      <c r="B60" s="294" t="s">
        <v>4175</v>
      </c>
      <c r="C60" s="108">
        <v>92.3</v>
      </c>
      <c r="D60" s="112" t="s">
        <v>4176</v>
      </c>
    </row>
    <row r="61" ht="15" spans="1:4">
      <c r="A61" s="108" t="s">
        <v>4177</v>
      </c>
      <c r="B61" s="294" t="s">
        <v>4178</v>
      </c>
      <c r="C61" s="108" t="s">
        <v>2148</v>
      </c>
      <c r="D61" s="112" t="s">
        <v>4179</v>
      </c>
    </row>
    <row r="62" ht="15" spans="1:4">
      <c r="A62" s="108" t="s">
        <v>4180</v>
      </c>
      <c r="B62" s="294" t="s">
        <v>4181</v>
      </c>
      <c r="C62" s="108">
        <v>5.8</v>
      </c>
      <c r="D62" s="112" t="s">
        <v>4182</v>
      </c>
    </row>
    <row r="63" ht="15" spans="1:4">
      <c r="A63" s="108" t="s">
        <v>4183</v>
      </c>
      <c r="B63" s="294" t="s">
        <v>4184</v>
      </c>
      <c r="C63" s="108">
        <v>68</v>
      </c>
      <c r="D63" s="112" t="s">
        <v>4185</v>
      </c>
    </row>
    <row r="64" ht="15" spans="1:4">
      <c r="A64" s="108" t="s">
        <v>4186</v>
      </c>
      <c r="B64" s="294" t="s">
        <v>4187</v>
      </c>
      <c r="C64" s="108">
        <v>102.7</v>
      </c>
      <c r="D64" s="112" t="s">
        <v>4188</v>
      </c>
    </row>
    <row r="65" ht="15" spans="1:4">
      <c r="A65" s="108" t="s">
        <v>4189</v>
      </c>
      <c r="B65" s="294" t="s">
        <v>4190</v>
      </c>
      <c r="C65" s="108">
        <v>56.7</v>
      </c>
      <c r="D65" s="112" t="s">
        <v>4188</v>
      </c>
    </row>
    <row r="66" ht="15" spans="1:4">
      <c r="A66" s="108" t="s">
        <v>4191</v>
      </c>
      <c r="B66" s="294" t="s">
        <v>4192</v>
      </c>
      <c r="C66" s="108">
        <v>23</v>
      </c>
      <c r="D66" s="112" t="s">
        <v>4193</v>
      </c>
    </row>
    <row r="67" ht="28.5" spans="1:4">
      <c r="A67" s="108" t="s">
        <v>4194</v>
      </c>
      <c r="B67" s="294" t="s">
        <v>4195</v>
      </c>
      <c r="C67" s="108">
        <v>310</v>
      </c>
      <c r="D67" s="112" t="s">
        <v>4196</v>
      </c>
    </row>
    <row r="68" ht="27" spans="1:4">
      <c r="A68" s="108" t="s">
        <v>4197</v>
      </c>
      <c r="B68" s="294" t="s">
        <v>4198</v>
      </c>
      <c r="C68" s="108">
        <v>1.5</v>
      </c>
      <c r="D68" s="112" t="s">
        <v>4199</v>
      </c>
    </row>
    <row r="69" ht="27" spans="1:4">
      <c r="A69" s="108" t="s">
        <v>4200</v>
      </c>
      <c r="B69" s="294" t="s">
        <v>4201</v>
      </c>
      <c r="C69" s="108">
        <v>1.7</v>
      </c>
      <c r="D69" s="112" t="s">
        <v>4199</v>
      </c>
    </row>
    <row r="70" ht="28.5" spans="1:4">
      <c r="A70" s="108" t="s">
        <v>4202</v>
      </c>
      <c r="B70" s="294" t="s">
        <v>4203</v>
      </c>
      <c r="C70" s="108">
        <v>27.7</v>
      </c>
      <c r="D70" s="112" t="s">
        <v>4204</v>
      </c>
    </row>
    <row r="71" ht="28.5" spans="1:4">
      <c r="A71" s="108" t="s">
        <v>4205</v>
      </c>
      <c r="B71" s="294" t="s">
        <v>4206</v>
      </c>
      <c r="C71" s="108">
        <v>3.2</v>
      </c>
      <c r="D71" s="112" t="s">
        <v>4207</v>
      </c>
    </row>
    <row r="72" ht="30" spans="1:4">
      <c r="A72" s="108" t="s">
        <v>4208</v>
      </c>
      <c r="B72" s="294" t="s">
        <v>4209</v>
      </c>
      <c r="C72" s="108">
        <v>15</v>
      </c>
      <c r="D72" s="112" t="s">
        <v>4210</v>
      </c>
    </row>
    <row r="73" ht="30" spans="1:4">
      <c r="A73" s="108" t="s">
        <v>4211</v>
      </c>
      <c r="B73" s="294" t="s">
        <v>4212</v>
      </c>
      <c r="C73" s="108">
        <v>41.6</v>
      </c>
      <c r="D73" s="112" t="s">
        <v>4213</v>
      </c>
    </row>
    <row r="74" ht="28.5" spans="1:4">
      <c r="A74" s="108" t="s">
        <v>4214</v>
      </c>
      <c r="B74" s="294" t="s">
        <v>4215</v>
      </c>
      <c r="C74" s="108" t="s">
        <v>2417</v>
      </c>
      <c r="D74" s="112" t="s">
        <v>4216</v>
      </c>
    </row>
    <row r="75" ht="27" spans="1:4">
      <c r="A75" s="108" t="s">
        <v>4217</v>
      </c>
      <c r="B75" s="294" t="s">
        <v>4218</v>
      </c>
      <c r="C75" s="108">
        <v>12.2</v>
      </c>
      <c r="D75" s="112" t="s">
        <v>4219</v>
      </c>
    </row>
    <row r="76" ht="27" spans="1:4">
      <c r="A76" s="108" t="s">
        <v>4220</v>
      </c>
      <c r="B76" s="294" t="s">
        <v>4221</v>
      </c>
      <c r="C76" s="108">
        <v>352.4</v>
      </c>
      <c r="D76" s="112" t="s">
        <v>4222</v>
      </c>
    </row>
    <row r="77" ht="40.5" spans="1:4">
      <c r="A77" s="108" t="s">
        <v>4223</v>
      </c>
      <c r="B77" s="294" t="s">
        <v>4224</v>
      </c>
      <c r="C77" s="108">
        <v>351.8</v>
      </c>
      <c r="D77" s="112" t="s">
        <v>4225</v>
      </c>
    </row>
    <row r="78" ht="30" spans="1:4">
      <c r="A78" s="108" t="s">
        <v>4226</v>
      </c>
      <c r="B78" s="294" t="s">
        <v>4227</v>
      </c>
      <c r="C78" s="108">
        <v>9.9</v>
      </c>
      <c r="D78" s="112" t="s">
        <v>4228</v>
      </c>
    </row>
    <row r="79" ht="30" spans="1:4">
      <c r="A79" s="108" t="s">
        <v>4229</v>
      </c>
      <c r="B79" s="294" t="s">
        <v>4230</v>
      </c>
      <c r="C79" s="108">
        <v>14.2</v>
      </c>
      <c r="D79" s="112" t="s">
        <v>4231</v>
      </c>
    </row>
    <row r="80" ht="45" spans="1:4">
      <c r="A80" s="108" t="s">
        <v>4232</v>
      </c>
      <c r="B80" s="294" t="s">
        <v>4233</v>
      </c>
      <c r="C80" s="108">
        <v>97.3</v>
      </c>
      <c r="D80" s="112" t="s">
        <v>4234</v>
      </c>
    </row>
    <row r="81" ht="45" spans="1:4">
      <c r="A81" s="108" t="s">
        <v>4235</v>
      </c>
      <c r="B81" s="294" t="s">
        <v>4236</v>
      </c>
      <c r="C81" s="108">
        <v>15.1</v>
      </c>
      <c r="D81" s="112" t="s">
        <v>4237</v>
      </c>
    </row>
    <row r="82" ht="42" spans="1:4">
      <c r="A82" s="108" t="s">
        <v>4238</v>
      </c>
      <c r="B82" s="294" t="s">
        <v>4239</v>
      </c>
      <c r="C82" s="108">
        <v>184.2</v>
      </c>
      <c r="D82" s="112" t="s">
        <v>4240</v>
      </c>
    </row>
    <row r="83" ht="45" spans="1:4">
      <c r="A83" s="108" t="s">
        <v>4241</v>
      </c>
      <c r="B83" s="294" t="s">
        <v>4242</v>
      </c>
      <c r="C83" s="108">
        <v>39.4</v>
      </c>
      <c r="D83" s="112" t="s">
        <v>4243</v>
      </c>
    </row>
    <row r="84" ht="15" spans="1:4">
      <c r="A84" s="211"/>
      <c r="B84" s="212"/>
      <c r="C84" s="212"/>
      <c r="D84" s="94"/>
    </row>
    <row r="85" ht="15.75" spans="1:4">
      <c r="A85" s="83"/>
      <c r="B85" s="83"/>
      <c r="C85" s="83"/>
      <c r="D85" s="83"/>
    </row>
    <row r="86" ht="15.75" spans="1:4">
      <c r="A86" s="83"/>
      <c r="B86" s="83"/>
      <c r="C86" s="83"/>
      <c r="D86" s="83"/>
    </row>
    <row r="87" ht="15.75" spans="1:4">
      <c r="A87" s="83"/>
      <c r="B87" s="83"/>
      <c r="C87" s="83"/>
      <c r="D87" s="83"/>
    </row>
    <row r="88" ht="15.75" spans="1:4">
      <c r="A88" s="83"/>
      <c r="B88" s="83"/>
      <c r="C88" s="83"/>
      <c r="D88" s="83"/>
    </row>
    <row r="89" ht="15" spans="1:4">
      <c r="A89" s="212"/>
      <c r="B89" s="212"/>
      <c r="C89" s="212"/>
      <c r="D89" s="94"/>
    </row>
    <row r="90" ht="15" spans="1:4">
      <c r="A90" s="212"/>
      <c r="B90" s="212"/>
      <c r="C90" s="212"/>
      <c r="D90" s="94"/>
    </row>
    <row r="91" ht="15" spans="1:4">
      <c r="A91" s="212"/>
      <c r="B91" s="212"/>
      <c r="C91" s="212"/>
      <c r="D91" s="94"/>
    </row>
    <row r="92" ht="15" spans="1:4">
      <c r="A92" s="212"/>
      <c r="B92" s="212"/>
      <c r="C92" s="212"/>
      <c r="D92" s="94"/>
    </row>
    <row r="93" ht="15" spans="1:4">
      <c r="A93" s="212"/>
      <c r="B93" s="212"/>
      <c r="C93" s="212"/>
      <c r="D93" s="94"/>
    </row>
    <row r="94" ht="15" spans="1:4">
      <c r="A94" s="212"/>
      <c r="B94" s="212"/>
      <c r="C94" s="212"/>
      <c r="D94" s="94"/>
    </row>
    <row r="95" ht="15" spans="1:4">
      <c r="A95" s="212"/>
      <c r="B95" s="212"/>
      <c r="C95" s="212"/>
      <c r="D95" s="94"/>
    </row>
    <row r="96" ht="15" spans="1:4">
      <c r="A96" s="212"/>
      <c r="B96" s="212"/>
      <c r="C96" s="212"/>
      <c r="D96" s="94"/>
    </row>
    <row r="97" ht="15" spans="1:4">
      <c r="A97" s="212"/>
      <c r="B97" s="212"/>
      <c r="C97" s="212"/>
      <c r="D97" s="94"/>
    </row>
    <row r="98" ht="15" spans="1:4">
      <c r="A98" s="212"/>
      <c r="B98" s="212"/>
      <c r="C98" s="212"/>
      <c r="D98" s="94"/>
    </row>
    <row r="99" ht="15" spans="1:4">
      <c r="A99" s="212"/>
      <c r="B99" s="212"/>
      <c r="C99" s="212"/>
      <c r="D99" s="94"/>
    </row>
    <row r="100" ht="15" spans="1:4">
      <c r="A100" s="212"/>
      <c r="B100" s="212"/>
      <c r="C100" s="212"/>
      <c r="D100" s="94"/>
    </row>
    <row r="101" ht="15" spans="1:4">
      <c r="A101" s="212"/>
      <c r="B101" s="212"/>
      <c r="C101" s="212"/>
      <c r="D101" s="94"/>
    </row>
    <row r="102" ht="15" spans="1:4">
      <c r="A102" s="212"/>
      <c r="B102" s="212"/>
      <c r="C102" s="212"/>
      <c r="D102" s="94"/>
    </row>
    <row r="103" ht="15" spans="1:4">
      <c r="A103" s="212"/>
      <c r="B103" s="212"/>
      <c r="C103" s="212"/>
      <c r="D103" s="94"/>
    </row>
    <row r="104" ht="15" spans="1:4">
      <c r="A104" s="212"/>
      <c r="B104" s="212"/>
      <c r="C104" s="212"/>
      <c r="D104" s="94"/>
    </row>
    <row r="105" ht="15" spans="1:4">
      <c r="A105" s="212"/>
      <c r="B105" s="212"/>
      <c r="C105" s="212"/>
      <c r="D105" s="94"/>
    </row>
    <row r="106" ht="15" spans="1:4">
      <c r="A106" s="212"/>
      <c r="B106" s="212"/>
      <c r="C106" s="212"/>
      <c r="D106" s="94"/>
    </row>
    <row r="107" ht="15" spans="1:4">
      <c r="A107" s="212"/>
      <c r="B107" s="212"/>
      <c r="C107" s="212"/>
      <c r="D107" s="94"/>
    </row>
    <row r="108" ht="15" spans="1:4">
      <c r="A108" s="212"/>
      <c r="B108" s="212"/>
      <c r="C108" s="212"/>
      <c r="D108" s="94"/>
    </row>
    <row r="109" ht="15" spans="1:4">
      <c r="A109" s="212"/>
      <c r="B109" s="212"/>
      <c r="C109" s="212"/>
      <c r="D109" s="94"/>
    </row>
    <row r="110" ht="15" spans="1:4">
      <c r="A110" s="212"/>
      <c r="B110" s="212"/>
      <c r="C110" s="212"/>
      <c r="D110" s="94"/>
    </row>
    <row r="111" ht="15" spans="1:4">
      <c r="A111" s="212"/>
      <c r="B111" s="212"/>
      <c r="C111" s="212"/>
      <c r="D111" s="94"/>
    </row>
    <row r="112" ht="15" spans="1:4">
      <c r="A112" s="212"/>
      <c r="B112" s="212"/>
      <c r="C112" s="212"/>
      <c r="D112" s="94"/>
    </row>
    <row r="113" ht="15" spans="1:4">
      <c r="A113" s="212"/>
      <c r="B113" s="212"/>
      <c r="C113" s="212"/>
      <c r="D113" s="94"/>
    </row>
    <row r="114" ht="15" spans="1:4">
      <c r="A114" s="212"/>
      <c r="B114" s="212"/>
      <c r="C114" s="212"/>
      <c r="D114" s="94"/>
    </row>
    <row r="115" ht="15" spans="1:4">
      <c r="A115" s="212"/>
      <c r="B115" s="212"/>
      <c r="C115" s="212"/>
      <c r="D115" s="94"/>
    </row>
  </sheetData>
  <mergeCells count="5">
    <mergeCell ref="A1:D1"/>
    <mergeCell ref="A85:D85"/>
    <mergeCell ref="A86:D86"/>
    <mergeCell ref="A87:D87"/>
    <mergeCell ref="A88:D88"/>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0"/>
  <sheetViews>
    <sheetView workbookViewId="0">
      <selection activeCell="A1" sqref="A1:D1"/>
    </sheetView>
  </sheetViews>
  <sheetFormatPr defaultColWidth="9" defaultRowHeight="15" outlineLevelCol="3"/>
  <cols>
    <col min="1" max="1" width="12.8833333333333" style="205" customWidth="1"/>
    <col min="2" max="2" width="18.6666666666667" style="205" customWidth="1"/>
    <col min="3" max="3" width="16.3333333333333" style="205" customWidth="1"/>
    <col min="4" max="4" width="38.8833333333333" style="205" customWidth="1"/>
  </cols>
  <sheetData>
    <row r="1" ht="25.5" spans="1:4">
      <c r="A1" s="206" t="s">
        <v>4244</v>
      </c>
      <c r="B1" s="206"/>
      <c r="C1" s="206"/>
      <c r="D1" s="206"/>
    </row>
    <row r="2" ht="15.75" spans="1:4">
      <c r="A2" s="207" t="s">
        <v>548</v>
      </c>
      <c r="B2" s="207" t="s">
        <v>549</v>
      </c>
      <c r="C2" s="207" t="s">
        <v>550</v>
      </c>
      <c r="D2" s="207" t="s">
        <v>551</v>
      </c>
    </row>
    <row r="3" spans="1:4">
      <c r="A3" s="131" t="s">
        <v>4245</v>
      </c>
      <c r="B3" s="295" t="s">
        <v>4246</v>
      </c>
      <c r="C3" s="131">
        <v>19.2</v>
      </c>
      <c r="D3" s="131" t="s">
        <v>554</v>
      </c>
    </row>
    <row r="4" spans="1:4">
      <c r="A4" s="131" t="s">
        <v>4247</v>
      </c>
      <c r="B4" s="295" t="s">
        <v>4248</v>
      </c>
      <c r="C4" s="131">
        <v>160</v>
      </c>
      <c r="D4" s="131" t="s">
        <v>578</v>
      </c>
    </row>
    <row r="5" spans="1:4">
      <c r="A5" s="131" t="s">
        <v>4249</v>
      </c>
      <c r="B5" s="295" t="s">
        <v>4250</v>
      </c>
      <c r="C5" s="131">
        <v>342</v>
      </c>
      <c r="D5" s="131" t="s">
        <v>578</v>
      </c>
    </row>
    <row r="6" spans="1:4">
      <c r="A6" s="131" t="s">
        <v>4251</v>
      </c>
      <c r="B6" s="295" t="s">
        <v>4252</v>
      </c>
      <c r="C6" s="131">
        <v>15.8</v>
      </c>
      <c r="D6" s="131" t="s">
        <v>4253</v>
      </c>
    </row>
    <row r="7" spans="1:4">
      <c r="A7" s="131" t="s">
        <v>4254</v>
      </c>
      <c r="B7" s="295" t="s">
        <v>4255</v>
      </c>
      <c r="C7" s="131">
        <v>11.9</v>
      </c>
      <c r="D7" s="131" t="s">
        <v>4256</v>
      </c>
    </row>
    <row r="8" spans="1:4">
      <c r="A8" s="131" t="s">
        <v>4257</v>
      </c>
      <c r="B8" s="295" t="s">
        <v>4258</v>
      </c>
      <c r="C8" s="131">
        <v>350</v>
      </c>
      <c r="D8" s="131" t="s">
        <v>4108</v>
      </c>
    </row>
    <row r="9" spans="1:4">
      <c r="A9" s="131" t="s">
        <v>4259</v>
      </c>
      <c r="B9" s="295" t="s">
        <v>4260</v>
      </c>
      <c r="C9" s="131">
        <v>318</v>
      </c>
      <c r="D9" s="131" t="s">
        <v>4108</v>
      </c>
    </row>
    <row r="10" spans="1:4">
      <c r="A10" s="131" t="s">
        <v>4261</v>
      </c>
      <c r="B10" s="295" t="s">
        <v>4262</v>
      </c>
      <c r="C10" s="131">
        <v>308.2</v>
      </c>
      <c r="D10" s="131" t="s">
        <v>4108</v>
      </c>
    </row>
    <row r="11" spans="1:4">
      <c r="A11" s="131" t="s">
        <v>4263</v>
      </c>
      <c r="B11" s="295" t="s">
        <v>4264</v>
      </c>
      <c r="C11" s="131">
        <v>120</v>
      </c>
      <c r="D11" s="131" t="s">
        <v>4108</v>
      </c>
    </row>
    <row r="12" spans="1:4">
      <c r="A12" s="131" t="s">
        <v>4265</v>
      </c>
      <c r="B12" s="295" t="s">
        <v>4266</v>
      </c>
      <c r="C12" s="131">
        <v>16.2</v>
      </c>
      <c r="D12" s="131" t="s">
        <v>4267</v>
      </c>
    </row>
    <row r="13" spans="1:4">
      <c r="A13" s="131" t="s">
        <v>4268</v>
      </c>
      <c r="B13" s="295" t="s">
        <v>4269</v>
      </c>
      <c r="C13" s="131">
        <v>245</v>
      </c>
      <c r="D13" s="131" t="s">
        <v>4108</v>
      </c>
    </row>
    <row r="14" spans="1:4">
      <c r="A14" s="131" t="s">
        <v>4270</v>
      </c>
      <c r="B14" s="295" t="s">
        <v>4271</v>
      </c>
      <c r="C14" s="131">
        <v>80</v>
      </c>
      <c r="D14" s="131" t="s">
        <v>4272</v>
      </c>
    </row>
    <row r="15" spans="1:4">
      <c r="A15" s="131" t="s">
        <v>4273</v>
      </c>
      <c r="B15" s="295" t="s">
        <v>4274</v>
      </c>
      <c r="C15" s="131">
        <v>304</v>
      </c>
      <c r="D15" s="131" t="s">
        <v>4275</v>
      </c>
    </row>
    <row r="16" spans="1:4">
      <c r="A16" s="131" t="s">
        <v>4276</v>
      </c>
      <c r="B16" s="295" t="s">
        <v>4277</v>
      </c>
      <c r="C16" s="131">
        <v>312</v>
      </c>
      <c r="D16" s="131" t="s">
        <v>4278</v>
      </c>
    </row>
    <row r="17" spans="1:4">
      <c r="A17" s="131" t="s">
        <v>4279</v>
      </c>
      <c r="B17" s="295" t="s">
        <v>4280</v>
      </c>
      <c r="C17" s="131">
        <v>176</v>
      </c>
      <c r="D17" s="131" t="s">
        <v>4278</v>
      </c>
    </row>
    <row r="18" spans="1:4">
      <c r="A18" s="131" t="s">
        <v>4281</v>
      </c>
      <c r="B18" s="295" t="s">
        <v>4282</v>
      </c>
      <c r="C18" s="131">
        <v>300</v>
      </c>
      <c r="D18" s="131" t="s">
        <v>4278</v>
      </c>
    </row>
    <row r="19" spans="1:4">
      <c r="A19" s="131" t="s">
        <v>4283</v>
      </c>
      <c r="B19" s="295" t="s">
        <v>4284</v>
      </c>
      <c r="C19" s="131">
        <v>320</v>
      </c>
      <c r="D19" s="131" t="s">
        <v>4278</v>
      </c>
    </row>
    <row r="20" spans="1:4">
      <c r="A20" s="131" t="s">
        <v>4285</v>
      </c>
      <c r="B20" s="295" t="s">
        <v>4286</v>
      </c>
      <c r="C20" s="131">
        <v>290</v>
      </c>
      <c r="D20" s="131" t="s">
        <v>4278</v>
      </c>
    </row>
    <row r="21" spans="1:4">
      <c r="A21" s="131" t="s">
        <v>4287</v>
      </c>
      <c r="B21" s="295" t="s">
        <v>4288</v>
      </c>
      <c r="C21" s="131">
        <v>10.6</v>
      </c>
      <c r="D21" s="131" t="s">
        <v>4289</v>
      </c>
    </row>
    <row r="22" spans="1:4">
      <c r="A22" s="131" t="s">
        <v>4290</v>
      </c>
      <c r="B22" s="295" t="s">
        <v>4291</v>
      </c>
      <c r="C22" s="131">
        <v>25.6</v>
      </c>
      <c r="D22" s="131" t="s">
        <v>4292</v>
      </c>
    </row>
    <row r="23" spans="1:4">
      <c r="A23" s="131" t="s">
        <v>4293</v>
      </c>
      <c r="B23" s="295" t="s">
        <v>4294</v>
      </c>
      <c r="C23" s="131">
        <v>46.3</v>
      </c>
      <c r="D23" s="131" t="s">
        <v>4292</v>
      </c>
    </row>
    <row r="24" spans="1:4">
      <c r="A24" s="131" t="s">
        <v>4295</v>
      </c>
      <c r="B24" s="295" t="s">
        <v>4296</v>
      </c>
      <c r="C24" s="131">
        <v>0.6</v>
      </c>
      <c r="D24" s="131" t="s">
        <v>4297</v>
      </c>
    </row>
    <row r="25" spans="1:4">
      <c r="A25" s="131" t="s">
        <v>4298</v>
      </c>
      <c r="B25" s="295" t="s">
        <v>4299</v>
      </c>
      <c r="C25" s="131">
        <v>1</v>
      </c>
      <c r="D25" s="131" t="s">
        <v>4297</v>
      </c>
    </row>
    <row r="26" spans="1:4">
      <c r="A26" s="131" t="s">
        <v>4300</v>
      </c>
      <c r="B26" s="295" t="s">
        <v>4301</v>
      </c>
      <c r="C26" s="131">
        <v>1</v>
      </c>
      <c r="D26" s="131" t="s">
        <v>4297</v>
      </c>
    </row>
    <row r="27" spans="1:4">
      <c r="A27" s="131" t="s">
        <v>3989</v>
      </c>
      <c r="B27" s="295" t="s">
        <v>4302</v>
      </c>
      <c r="C27" s="131">
        <v>1.1</v>
      </c>
      <c r="D27" s="131" t="s">
        <v>4297</v>
      </c>
    </row>
    <row r="28" spans="1:4">
      <c r="A28" s="131" t="s">
        <v>4303</v>
      </c>
      <c r="B28" s="295" t="s">
        <v>4304</v>
      </c>
      <c r="C28" s="131">
        <v>1</v>
      </c>
      <c r="D28" s="131" t="s">
        <v>4297</v>
      </c>
    </row>
    <row r="29" spans="1:4">
      <c r="A29" s="131" t="s">
        <v>4305</v>
      </c>
      <c r="B29" s="295" t="s">
        <v>4306</v>
      </c>
      <c r="C29" s="131">
        <v>1.6</v>
      </c>
      <c r="D29" s="131" t="s">
        <v>4297</v>
      </c>
    </row>
    <row r="30" spans="1:4">
      <c r="A30" s="131" t="s">
        <v>4307</v>
      </c>
      <c r="B30" s="295" t="s">
        <v>4308</v>
      </c>
      <c r="C30" s="131">
        <v>1</v>
      </c>
      <c r="D30" s="138" t="s">
        <v>4297</v>
      </c>
    </row>
    <row r="31" spans="1:4">
      <c r="A31" s="131" t="s">
        <v>4309</v>
      </c>
      <c r="B31" s="295" t="s">
        <v>4310</v>
      </c>
      <c r="C31" s="131">
        <v>1.4</v>
      </c>
      <c r="D31" s="131" t="s">
        <v>4297</v>
      </c>
    </row>
    <row r="32" spans="1:4">
      <c r="A32" s="131" t="s">
        <v>4311</v>
      </c>
      <c r="B32" s="131" t="s">
        <v>4312</v>
      </c>
      <c r="C32" s="131">
        <v>0.6</v>
      </c>
      <c r="D32" s="131" t="s">
        <v>4297</v>
      </c>
    </row>
    <row r="33" spans="1:4">
      <c r="A33" s="131" t="s">
        <v>4313</v>
      </c>
      <c r="B33" s="131" t="s">
        <v>4314</v>
      </c>
      <c r="C33" s="131">
        <v>281.5</v>
      </c>
      <c r="D33" s="138" t="s">
        <v>4315</v>
      </c>
    </row>
    <row r="34" spans="1:4">
      <c r="A34" s="131" t="s">
        <v>4316</v>
      </c>
      <c r="B34" s="131" t="s">
        <v>4317</v>
      </c>
      <c r="C34" s="131">
        <v>6.7</v>
      </c>
      <c r="D34" s="138" t="s">
        <v>4318</v>
      </c>
    </row>
    <row r="35" ht="30" spans="1:4">
      <c r="A35" s="131" t="s">
        <v>4319</v>
      </c>
      <c r="B35" s="295" t="s">
        <v>4320</v>
      </c>
      <c r="C35" s="131">
        <v>268.7</v>
      </c>
      <c r="D35" s="138" t="s">
        <v>4321</v>
      </c>
    </row>
    <row r="36" ht="27" spans="1:4">
      <c r="A36" s="131" t="s">
        <v>4322</v>
      </c>
      <c r="B36" s="295" t="s">
        <v>4323</v>
      </c>
      <c r="C36" s="131">
        <v>157.1</v>
      </c>
      <c r="D36" s="138" t="s">
        <v>4324</v>
      </c>
    </row>
    <row r="37" ht="27" spans="1:4">
      <c r="A37" s="131" t="s">
        <v>4325</v>
      </c>
      <c r="B37" s="295" t="s">
        <v>4326</v>
      </c>
      <c r="C37" s="131">
        <v>98.2</v>
      </c>
      <c r="D37" s="138" t="s">
        <v>4327</v>
      </c>
    </row>
    <row r="38" ht="27" spans="1:4">
      <c r="A38" s="131" t="s">
        <v>4328</v>
      </c>
      <c r="B38" s="295" t="s">
        <v>4329</v>
      </c>
      <c r="C38" s="131">
        <v>256.3</v>
      </c>
      <c r="D38" s="138" t="s">
        <v>4330</v>
      </c>
    </row>
    <row r="39" ht="27" spans="1:4">
      <c r="A39" s="131" t="s">
        <v>4331</v>
      </c>
      <c r="B39" s="295" t="s">
        <v>4332</v>
      </c>
      <c r="C39" s="131">
        <v>4.2</v>
      </c>
      <c r="D39" s="138" t="s">
        <v>4333</v>
      </c>
    </row>
    <row r="40" ht="27" spans="1:4">
      <c r="A40" s="131" t="s">
        <v>4334</v>
      </c>
      <c r="B40" s="295" t="s">
        <v>4335</v>
      </c>
      <c r="C40" s="131">
        <v>6.6</v>
      </c>
      <c r="D40" s="138" t="s">
        <v>4333</v>
      </c>
    </row>
    <row r="41" ht="27" spans="1:4">
      <c r="A41" s="131" t="s">
        <v>4336</v>
      </c>
      <c r="B41" s="295" t="s">
        <v>4337</v>
      </c>
      <c r="C41" s="131">
        <v>3.3</v>
      </c>
      <c r="D41" s="138" t="s">
        <v>4338</v>
      </c>
    </row>
    <row r="42" ht="27" spans="1:4">
      <c r="A42" s="131" t="s">
        <v>4339</v>
      </c>
      <c r="B42" s="295" t="s">
        <v>4340</v>
      </c>
      <c r="C42" s="131">
        <v>10.9</v>
      </c>
      <c r="D42" s="138" t="s">
        <v>4333</v>
      </c>
    </row>
    <row r="43" ht="27" spans="1:4">
      <c r="A43" s="131" t="s">
        <v>4341</v>
      </c>
      <c r="B43" s="295" t="s">
        <v>4342</v>
      </c>
      <c r="C43" s="131">
        <v>7.1</v>
      </c>
      <c r="D43" s="138" t="s">
        <v>4333</v>
      </c>
    </row>
    <row r="44" ht="28.5" spans="1:4">
      <c r="A44" s="131" t="s">
        <v>4343</v>
      </c>
      <c r="B44" s="295" t="s">
        <v>4344</v>
      </c>
      <c r="C44" s="131">
        <v>46.4</v>
      </c>
      <c r="D44" s="138" t="s">
        <v>4345</v>
      </c>
    </row>
    <row r="45" ht="27" spans="1:4">
      <c r="A45" s="131" t="s">
        <v>4346</v>
      </c>
      <c r="B45" s="295" t="s">
        <v>4347</v>
      </c>
      <c r="C45" s="131">
        <v>28.1</v>
      </c>
      <c r="D45" s="138" t="s">
        <v>4348</v>
      </c>
    </row>
    <row r="46" ht="30" spans="1:4">
      <c r="A46" s="131" t="s">
        <v>4349</v>
      </c>
      <c r="B46" s="295" t="s">
        <v>4350</v>
      </c>
      <c r="C46" s="131">
        <v>276</v>
      </c>
      <c r="D46" s="138" t="s">
        <v>4351</v>
      </c>
    </row>
    <row r="47" ht="27" spans="1:4">
      <c r="A47" s="131" t="s">
        <v>4352</v>
      </c>
      <c r="B47" s="295" t="s">
        <v>4353</v>
      </c>
      <c r="C47" s="131">
        <v>375.2</v>
      </c>
      <c r="D47" s="138" t="s">
        <v>4354</v>
      </c>
    </row>
    <row r="48" ht="28.5" spans="1:4">
      <c r="A48" s="131" t="s">
        <v>4355</v>
      </c>
      <c r="B48" s="295" t="s">
        <v>4356</v>
      </c>
      <c r="C48" s="131">
        <v>5.1</v>
      </c>
      <c r="D48" s="138" t="s">
        <v>4357</v>
      </c>
    </row>
    <row r="49" ht="30" spans="1:4">
      <c r="A49" s="131" t="s">
        <v>4358</v>
      </c>
      <c r="B49" s="295" t="s">
        <v>4359</v>
      </c>
      <c r="C49" s="131">
        <v>238</v>
      </c>
      <c r="D49" s="138" t="s">
        <v>4360</v>
      </c>
    </row>
    <row r="50" ht="40.5" spans="1:4">
      <c r="A50" s="131" t="s">
        <v>4361</v>
      </c>
      <c r="B50" s="295" t="s">
        <v>4362</v>
      </c>
      <c r="C50" s="131">
        <v>235</v>
      </c>
      <c r="D50" s="138" t="s">
        <v>4363</v>
      </c>
    </row>
    <row r="51" ht="43.5" spans="1:4">
      <c r="A51" s="131" t="s">
        <v>4364</v>
      </c>
      <c r="B51" s="295" t="s">
        <v>4365</v>
      </c>
      <c r="C51" s="131">
        <v>188.4</v>
      </c>
      <c r="D51" s="138" t="s">
        <v>4366</v>
      </c>
    </row>
    <row r="52" ht="43.5" spans="1:4">
      <c r="A52" s="131" t="s">
        <v>4367</v>
      </c>
      <c r="B52" s="295" t="s">
        <v>4368</v>
      </c>
      <c r="C52" s="131">
        <v>198</v>
      </c>
      <c r="D52" s="138" t="s">
        <v>4369</v>
      </c>
    </row>
    <row r="53" ht="42" spans="1:4">
      <c r="A53" s="131" t="s">
        <v>4370</v>
      </c>
      <c r="B53" s="295" t="s">
        <v>4371</v>
      </c>
      <c r="C53" s="131">
        <v>171.5</v>
      </c>
      <c r="D53" s="138" t="s">
        <v>4372</v>
      </c>
    </row>
    <row r="54" ht="43.5" spans="1:4">
      <c r="A54" s="131" t="s">
        <v>4373</v>
      </c>
      <c r="B54" s="295" t="s">
        <v>4374</v>
      </c>
      <c r="C54" s="131">
        <v>18.6</v>
      </c>
      <c r="D54" s="138" t="s">
        <v>4375</v>
      </c>
    </row>
    <row r="55" ht="40.5" spans="1:4">
      <c r="A55" s="138" t="s">
        <v>4376</v>
      </c>
      <c r="B55" s="295" t="s">
        <v>4377</v>
      </c>
      <c r="C55" s="131">
        <v>6.5</v>
      </c>
      <c r="D55" s="138" t="s">
        <v>4378</v>
      </c>
    </row>
    <row r="56" spans="1:4">
      <c r="A56" s="208"/>
      <c r="B56" s="208"/>
      <c r="C56" s="208"/>
      <c r="D56" s="208"/>
    </row>
    <row r="57" spans="1:4">
      <c r="A57" s="208"/>
      <c r="B57" s="208"/>
      <c r="C57" s="208"/>
      <c r="D57" s="208"/>
    </row>
    <row r="58" spans="1:4">
      <c r="A58" s="208"/>
      <c r="B58" s="208"/>
      <c r="C58" s="208"/>
      <c r="D58" s="208"/>
    </row>
    <row r="59" spans="1:4">
      <c r="A59" s="208"/>
      <c r="B59" s="208"/>
      <c r="C59" s="208"/>
      <c r="D59" s="208"/>
    </row>
    <row r="60" spans="1:4">
      <c r="A60" s="208"/>
      <c r="B60" s="208"/>
      <c r="C60" s="208"/>
      <c r="D60" s="208"/>
    </row>
    <row r="61" spans="1:4">
      <c r="A61" s="208"/>
      <c r="B61" s="208"/>
      <c r="C61" s="208"/>
      <c r="D61" s="208"/>
    </row>
    <row r="62" spans="1:4">
      <c r="A62" s="208"/>
      <c r="B62" s="208"/>
      <c r="C62" s="208"/>
      <c r="D62" s="208"/>
    </row>
    <row r="63" spans="1:4">
      <c r="A63" s="208"/>
      <c r="B63" s="208"/>
      <c r="C63" s="208"/>
      <c r="D63" s="208"/>
    </row>
    <row r="64" spans="1:4">
      <c r="A64" s="208"/>
      <c r="B64" s="208"/>
      <c r="C64" s="208"/>
      <c r="D64" s="208"/>
    </row>
    <row r="65" spans="1:4">
      <c r="A65" s="208"/>
      <c r="B65" s="208"/>
      <c r="C65" s="208"/>
      <c r="D65" s="208"/>
    </row>
    <row r="66" spans="1:4">
      <c r="A66" s="208"/>
      <c r="B66" s="208"/>
      <c r="C66" s="208"/>
      <c r="D66" s="208"/>
    </row>
    <row r="67" spans="1:4">
      <c r="A67" s="208"/>
      <c r="B67" s="208"/>
      <c r="C67" s="208"/>
      <c r="D67" s="208"/>
    </row>
    <row r="68" spans="1:4">
      <c r="A68" s="208"/>
      <c r="B68" s="208"/>
      <c r="C68" s="208"/>
      <c r="D68" s="208"/>
    </row>
    <row r="69" spans="1:4">
      <c r="A69" s="208"/>
      <c r="B69" s="208"/>
      <c r="C69" s="208"/>
      <c r="D69" s="208"/>
    </row>
    <row r="70" spans="1:4">
      <c r="A70" s="208"/>
      <c r="B70" s="208"/>
      <c r="C70" s="208"/>
      <c r="D70" s="208"/>
    </row>
    <row r="71" spans="1:4">
      <c r="A71" s="208"/>
      <c r="B71" s="208"/>
      <c r="C71" s="208"/>
      <c r="D71" s="208"/>
    </row>
    <row r="72" spans="1:4">
      <c r="A72" s="208"/>
      <c r="B72" s="208"/>
      <c r="C72" s="208"/>
      <c r="D72" s="208"/>
    </row>
    <row r="73" spans="1:4">
      <c r="A73" s="208"/>
      <c r="B73" s="208"/>
      <c r="C73" s="208"/>
      <c r="D73" s="208"/>
    </row>
    <row r="74" spans="1:4">
      <c r="A74" s="208"/>
      <c r="B74" s="208"/>
      <c r="C74" s="208"/>
      <c r="D74" s="208"/>
    </row>
    <row r="75" spans="1:4">
      <c r="A75" s="208"/>
      <c r="B75" s="208"/>
      <c r="C75" s="208"/>
      <c r="D75" s="208"/>
    </row>
    <row r="76" spans="1:4">
      <c r="A76" s="208"/>
      <c r="B76" s="208"/>
      <c r="C76" s="208"/>
      <c r="D76" s="208"/>
    </row>
    <row r="77" spans="1:4">
      <c r="A77" s="208"/>
      <c r="B77" s="208"/>
      <c r="C77" s="208"/>
      <c r="D77" s="208"/>
    </row>
    <row r="78" spans="1:4">
      <c r="A78" s="208"/>
      <c r="B78" s="208"/>
      <c r="C78" s="208"/>
      <c r="D78" s="208"/>
    </row>
    <row r="79" spans="1:4">
      <c r="A79" s="208"/>
      <c r="B79" s="208"/>
      <c r="C79" s="208"/>
      <c r="D79" s="208"/>
    </row>
    <row r="80" spans="1:4">
      <c r="A80" s="208"/>
      <c r="B80" s="208"/>
      <c r="C80" s="208"/>
      <c r="D80" s="208"/>
    </row>
    <row r="81" spans="1:4">
      <c r="A81" s="208"/>
      <c r="B81" s="208"/>
      <c r="C81" s="208"/>
      <c r="D81" s="208"/>
    </row>
    <row r="82" spans="1:4">
      <c r="A82" s="208"/>
      <c r="B82" s="208"/>
      <c r="C82" s="208"/>
      <c r="D82" s="208"/>
    </row>
    <row r="83" spans="1:4">
      <c r="A83" s="208"/>
      <c r="B83" s="208"/>
      <c r="C83" s="208"/>
      <c r="D83" s="208"/>
    </row>
    <row r="84" spans="1:4">
      <c r="A84" s="208"/>
      <c r="B84" s="208"/>
      <c r="C84" s="208"/>
      <c r="D84" s="208"/>
    </row>
    <row r="85" spans="1:4">
      <c r="A85" s="208"/>
      <c r="B85" s="208"/>
      <c r="C85" s="208"/>
      <c r="D85" s="208"/>
    </row>
    <row r="86" spans="1:4">
      <c r="A86" s="208"/>
      <c r="B86" s="208"/>
      <c r="C86" s="208"/>
      <c r="D86" s="208"/>
    </row>
    <row r="87" spans="1:4">
      <c r="A87" s="208"/>
      <c r="B87" s="208"/>
      <c r="C87" s="208"/>
      <c r="D87" s="208"/>
    </row>
    <row r="88" spans="1:4">
      <c r="A88" s="208"/>
      <c r="B88" s="208"/>
      <c r="C88" s="208"/>
      <c r="D88" s="208"/>
    </row>
    <row r="89" spans="1:4">
      <c r="A89" s="208"/>
      <c r="B89" s="208"/>
      <c r="C89" s="208"/>
      <c r="D89" s="208"/>
    </row>
    <row r="90" spans="1:4">
      <c r="A90" s="208"/>
      <c r="B90" s="208"/>
      <c r="C90" s="208"/>
      <c r="D90" s="208"/>
    </row>
    <row r="91" spans="1:4">
      <c r="A91" s="208"/>
      <c r="B91" s="208"/>
      <c r="C91" s="208"/>
      <c r="D91" s="208"/>
    </row>
    <row r="92" spans="1:4">
      <c r="A92" s="208"/>
      <c r="B92" s="208"/>
      <c r="C92" s="208"/>
      <c r="D92" s="208"/>
    </row>
    <row r="93" spans="1:4">
      <c r="A93" s="208"/>
      <c r="B93" s="208"/>
      <c r="C93" s="208"/>
      <c r="D93" s="208"/>
    </row>
    <row r="94" spans="1:4">
      <c r="A94" s="208"/>
      <c r="B94" s="208"/>
      <c r="C94" s="208"/>
      <c r="D94" s="208"/>
    </row>
    <row r="95" spans="1:4">
      <c r="A95" s="208"/>
      <c r="B95" s="208"/>
      <c r="C95" s="208"/>
      <c r="D95" s="208"/>
    </row>
    <row r="96" spans="1:4">
      <c r="A96" s="208"/>
      <c r="B96" s="208"/>
      <c r="C96" s="208"/>
      <c r="D96" s="208"/>
    </row>
    <row r="97" spans="1:4">
      <c r="A97" s="208"/>
      <c r="B97" s="208"/>
      <c r="C97" s="208"/>
      <c r="D97" s="208"/>
    </row>
    <row r="98" spans="1:4">
      <c r="A98" s="208"/>
      <c r="B98" s="208"/>
      <c r="C98" s="208"/>
      <c r="D98" s="208"/>
    </row>
    <row r="99" spans="1:4">
      <c r="A99" s="208"/>
      <c r="B99" s="208"/>
      <c r="C99" s="208"/>
      <c r="D99" s="208"/>
    </row>
    <row r="100" spans="1:4">
      <c r="A100" s="208"/>
      <c r="B100" s="208"/>
      <c r="C100" s="208"/>
      <c r="D100" s="208"/>
    </row>
    <row r="101" spans="1:4">
      <c r="A101" s="208"/>
      <c r="B101" s="208"/>
      <c r="C101" s="208"/>
      <c r="D101" s="208"/>
    </row>
    <row r="102" spans="1:4">
      <c r="A102" s="208"/>
      <c r="B102" s="208"/>
      <c r="C102" s="208"/>
      <c r="D102" s="208"/>
    </row>
    <row r="103" spans="1:4">
      <c r="A103" s="208"/>
      <c r="B103" s="208"/>
      <c r="C103" s="208"/>
      <c r="D103" s="208"/>
    </row>
    <row r="104" spans="1:4">
      <c r="A104" s="208"/>
      <c r="B104" s="208"/>
      <c r="C104" s="208"/>
      <c r="D104" s="208"/>
    </row>
    <row r="105" spans="1:4">
      <c r="A105" s="208"/>
      <c r="B105" s="208"/>
      <c r="C105" s="208"/>
      <c r="D105" s="208"/>
    </row>
    <row r="106" spans="1:4">
      <c r="A106" s="208"/>
      <c r="B106" s="208"/>
      <c r="C106" s="208"/>
      <c r="D106" s="208"/>
    </row>
    <row r="107" spans="1:4">
      <c r="A107" s="208"/>
      <c r="B107" s="208"/>
      <c r="C107" s="208"/>
      <c r="D107" s="208"/>
    </row>
    <row r="108" spans="1:4">
      <c r="A108" s="208"/>
      <c r="B108" s="208"/>
      <c r="C108" s="208"/>
      <c r="D108" s="208"/>
    </row>
    <row r="109" spans="1:4">
      <c r="A109" s="208"/>
      <c r="B109" s="208"/>
      <c r="C109" s="208"/>
      <c r="D109" s="208"/>
    </row>
    <row r="110" spans="1:4">
      <c r="A110" s="208"/>
      <c r="B110" s="208"/>
      <c r="C110" s="208"/>
      <c r="D110" s="208"/>
    </row>
    <row r="111" spans="1:4">
      <c r="A111" s="208"/>
      <c r="B111" s="208"/>
      <c r="C111" s="208"/>
      <c r="D111" s="208"/>
    </row>
    <row r="112" spans="1:4">
      <c r="A112" s="208"/>
      <c r="B112" s="208"/>
      <c r="C112" s="208"/>
      <c r="D112" s="208"/>
    </row>
    <row r="113" spans="1:4">
      <c r="A113" s="208"/>
      <c r="B113" s="208"/>
      <c r="C113" s="208"/>
      <c r="D113" s="208"/>
    </row>
    <row r="114" spans="1:4">
      <c r="A114" s="208"/>
      <c r="B114" s="208"/>
      <c r="C114" s="208"/>
      <c r="D114" s="208"/>
    </row>
    <row r="115" spans="1:4">
      <c r="A115" s="208"/>
      <c r="B115" s="208"/>
      <c r="C115" s="208"/>
      <c r="D115" s="208"/>
    </row>
    <row r="116" spans="1:4">
      <c r="A116" s="208"/>
      <c r="B116" s="208"/>
      <c r="C116" s="208"/>
      <c r="D116" s="208"/>
    </row>
    <row r="117" spans="1:4">
      <c r="A117" s="208"/>
      <c r="B117" s="208"/>
      <c r="C117" s="208"/>
      <c r="D117" s="208"/>
    </row>
    <row r="118" spans="1:4">
      <c r="A118" s="208"/>
      <c r="B118" s="208"/>
      <c r="C118" s="208"/>
      <c r="D118" s="208"/>
    </row>
    <row r="119" spans="1:4">
      <c r="A119" s="208"/>
      <c r="B119" s="208"/>
      <c r="C119" s="208"/>
      <c r="D119" s="208"/>
    </row>
    <row r="120" spans="1:4">
      <c r="A120" s="208"/>
      <c r="B120" s="208"/>
      <c r="C120" s="208"/>
      <c r="D120" s="208"/>
    </row>
    <row r="121" spans="1:4">
      <c r="A121" s="208"/>
      <c r="B121" s="208"/>
      <c r="C121" s="208"/>
      <c r="D121" s="208"/>
    </row>
    <row r="122" spans="1:4">
      <c r="A122" s="208"/>
      <c r="B122" s="208"/>
      <c r="C122" s="208"/>
      <c r="D122" s="208"/>
    </row>
    <row r="123" spans="1:4">
      <c r="A123" s="208"/>
      <c r="B123" s="208"/>
      <c r="C123" s="208"/>
      <c r="D123" s="208"/>
    </row>
    <row r="124" spans="1:4">
      <c r="A124" s="208"/>
      <c r="B124" s="208"/>
      <c r="C124" s="208"/>
      <c r="D124" s="208"/>
    </row>
    <row r="125" spans="1:4">
      <c r="A125" s="208"/>
      <c r="B125" s="208"/>
      <c r="C125" s="208"/>
      <c r="D125" s="208"/>
    </row>
    <row r="126" spans="1:4">
      <c r="A126" s="208"/>
      <c r="B126" s="208"/>
      <c r="C126" s="208"/>
      <c r="D126" s="208"/>
    </row>
    <row r="127" spans="1:4">
      <c r="A127" s="208"/>
      <c r="B127" s="208"/>
      <c r="C127" s="208"/>
      <c r="D127" s="208"/>
    </row>
    <row r="128" spans="1:4">
      <c r="A128" s="208"/>
      <c r="B128" s="208"/>
      <c r="C128" s="208"/>
      <c r="D128" s="208"/>
    </row>
    <row r="129" spans="1:4">
      <c r="A129" s="208"/>
      <c r="B129" s="208"/>
      <c r="C129" s="208"/>
      <c r="D129" s="208"/>
    </row>
    <row r="130" spans="1:4">
      <c r="A130" s="208"/>
      <c r="B130" s="208"/>
      <c r="C130" s="208"/>
      <c r="D130" s="208"/>
    </row>
    <row r="131" spans="1:4">
      <c r="A131" s="208"/>
      <c r="B131" s="208"/>
      <c r="C131" s="208"/>
      <c r="D131" s="208"/>
    </row>
    <row r="132" spans="1:4">
      <c r="A132" s="208"/>
      <c r="B132" s="208"/>
      <c r="C132" s="208"/>
      <c r="D132" s="208"/>
    </row>
    <row r="133" spans="1:4">
      <c r="A133" s="208"/>
      <c r="B133" s="208"/>
      <c r="C133" s="208"/>
      <c r="D133" s="208"/>
    </row>
    <row r="134" spans="1:4">
      <c r="A134" s="208"/>
      <c r="B134" s="208"/>
      <c r="C134" s="208"/>
      <c r="D134" s="208"/>
    </row>
    <row r="135" spans="1:4">
      <c r="A135" s="208"/>
      <c r="B135" s="208"/>
      <c r="C135" s="208"/>
      <c r="D135" s="208"/>
    </row>
    <row r="136" spans="1:4">
      <c r="A136" s="208"/>
      <c r="B136" s="208"/>
      <c r="C136" s="208"/>
      <c r="D136" s="208"/>
    </row>
    <row r="137" spans="1:4">
      <c r="A137" s="208"/>
      <c r="B137" s="208"/>
      <c r="C137" s="208"/>
      <c r="D137" s="208"/>
    </row>
    <row r="138" spans="1:4">
      <c r="A138" s="208"/>
      <c r="B138" s="208"/>
      <c r="C138" s="208"/>
      <c r="D138" s="208"/>
    </row>
    <row r="139" spans="1:4">
      <c r="A139" s="208"/>
      <c r="B139" s="208"/>
      <c r="C139" s="208"/>
      <c r="D139" s="208"/>
    </row>
    <row r="140" spans="1:4">
      <c r="A140" s="208"/>
      <c r="B140" s="208"/>
      <c r="C140" s="208"/>
      <c r="D140" s="208"/>
    </row>
    <row r="141" spans="1:4">
      <c r="A141" s="208"/>
      <c r="B141" s="208"/>
      <c r="C141" s="208"/>
      <c r="D141" s="208"/>
    </row>
    <row r="142" spans="1:4">
      <c r="A142" s="208"/>
      <c r="B142" s="208"/>
      <c r="C142" s="208"/>
      <c r="D142" s="208"/>
    </row>
    <row r="143" spans="1:4">
      <c r="A143" s="208"/>
      <c r="B143" s="208"/>
      <c r="C143" s="208"/>
      <c r="D143" s="208"/>
    </row>
    <row r="144" spans="1:4">
      <c r="A144" s="208"/>
      <c r="B144" s="208"/>
      <c r="C144" s="208"/>
      <c r="D144" s="208"/>
    </row>
    <row r="145" spans="1:4">
      <c r="A145" s="208"/>
      <c r="B145" s="208"/>
      <c r="C145" s="208"/>
      <c r="D145" s="208"/>
    </row>
    <row r="146" spans="1:4">
      <c r="A146" s="208"/>
      <c r="B146" s="208"/>
      <c r="C146" s="208"/>
      <c r="D146" s="208"/>
    </row>
    <row r="147" spans="1:4">
      <c r="A147" s="208"/>
      <c r="B147" s="208"/>
      <c r="C147" s="208"/>
      <c r="D147" s="208"/>
    </row>
    <row r="148" spans="1:4">
      <c r="A148" s="208"/>
      <c r="B148" s="208"/>
      <c r="C148" s="208"/>
      <c r="D148" s="208"/>
    </row>
    <row r="149" spans="1:4">
      <c r="A149" s="208"/>
      <c r="B149" s="208"/>
      <c r="C149" s="208"/>
      <c r="D149" s="208"/>
    </row>
    <row r="150" spans="1:4">
      <c r="A150" s="208"/>
      <c r="B150" s="208"/>
      <c r="C150" s="208"/>
      <c r="D150" s="208"/>
    </row>
    <row r="151" spans="1:4">
      <c r="A151" s="208"/>
      <c r="B151" s="208"/>
      <c r="C151" s="208"/>
      <c r="D151" s="208"/>
    </row>
    <row r="152" spans="1:4">
      <c r="A152" s="208"/>
      <c r="B152" s="208"/>
      <c r="C152" s="208"/>
      <c r="D152" s="208"/>
    </row>
    <row r="153" spans="1:4">
      <c r="A153" s="208"/>
      <c r="B153" s="208"/>
      <c r="C153" s="208"/>
      <c r="D153" s="208"/>
    </row>
    <row r="154" spans="1:4">
      <c r="A154" s="208"/>
      <c r="B154" s="208"/>
      <c r="C154" s="208"/>
      <c r="D154" s="208"/>
    </row>
    <row r="155" spans="1:4">
      <c r="A155" s="208"/>
      <c r="B155" s="208"/>
      <c r="C155" s="208"/>
      <c r="D155" s="208"/>
    </row>
    <row r="156" spans="1:4">
      <c r="A156" s="208"/>
      <c r="B156" s="208"/>
      <c r="C156" s="208"/>
      <c r="D156" s="208"/>
    </row>
    <row r="157" spans="1:4">
      <c r="A157" s="208"/>
      <c r="B157" s="208"/>
      <c r="C157" s="208"/>
      <c r="D157" s="208"/>
    </row>
    <row r="158" spans="1:4">
      <c r="A158" s="208"/>
      <c r="B158" s="208"/>
      <c r="C158" s="208"/>
      <c r="D158" s="208"/>
    </row>
    <row r="159" spans="1:4">
      <c r="A159" s="208"/>
      <c r="B159" s="208"/>
      <c r="C159" s="208"/>
      <c r="D159" s="208"/>
    </row>
    <row r="160" spans="1:4">
      <c r="A160" s="208"/>
      <c r="B160" s="208"/>
      <c r="C160" s="208"/>
      <c r="D160" s="208"/>
    </row>
    <row r="161" spans="1:4">
      <c r="A161" s="208"/>
      <c r="B161" s="208"/>
      <c r="C161" s="208"/>
      <c r="D161" s="208"/>
    </row>
    <row r="162" spans="1:4">
      <c r="A162" s="208"/>
      <c r="B162" s="208"/>
      <c r="C162" s="208"/>
      <c r="D162" s="208"/>
    </row>
    <row r="163" spans="1:4">
      <c r="A163" s="208"/>
      <c r="B163" s="208"/>
      <c r="C163" s="208"/>
      <c r="D163" s="208"/>
    </row>
    <row r="164" spans="1:4">
      <c r="A164" s="208"/>
      <c r="B164" s="208"/>
      <c r="C164" s="208"/>
      <c r="D164" s="208"/>
    </row>
    <row r="165" spans="1:4">
      <c r="A165" s="208"/>
      <c r="B165" s="208"/>
      <c r="C165" s="208"/>
      <c r="D165" s="208"/>
    </row>
    <row r="166" spans="1:4">
      <c r="A166" s="208"/>
      <c r="B166" s="208"/>
      <c r="C166" s="208"/>
      <c r="D166" s="208"/>
    </row>
    <row r="167" spans="1:4">
      <c r="A167" s="208"/>
      <c r="B167" s="208"/>
      <c r="C167" s="208"/>
      <c r="D167" s="208"/>
    </row>
    <row r="168" spans="1:4">
      <c r="A168" s="208"/>
      <c r="B168" s="208"/>
      <c r="C168" s="208"/>
      <c r="D168" s="208"/>
    </row>
    <row r="169" spans="1:4">
      <c r="A169" s="208"/>
      <c r="B169" s="208"/>
      <c r="C169" s="208"/>
      <c r="D169" s="208"/>
    </row>
    <row r="170" spans="1:4">
      <c r="A170" s="208"/>
      <c r="B170" s="208"/>
      <c r="C170" s="208"/>
      <c r="D170" s="208"/>
    </row>
    <row r="171" spans="1:4">
      <c r="A171" s="208"/>
      <c r="B171" s="208"/>
      <c r="C171" s="208"/>
      <c r="D171" s="208"/>
    </row>
    <row r="172" spans="1:4">
      <c r="A172" s="208"/>
      <c r="B172" s="208"/>
      <c r="C172" s="208"/>
      <c r="D172" s="208"/>
    </row>
    <row r="173" spans="1:4">
      <c r="A173" s="208"/>
      <c r="B173" s="208"/>
      <c r="C173" s="208"/>
      <c r="D173" s="208"/>
    </row>
    <row r="174" spans="1:4">
      <c r="A174" s="208"/>
      <c r="B174" s="208"/>
      <c r="C174" s="208"/>
      <c r="D174" s="208"/>
    </row>
    <row r="175" spans="1:4">
      <c r="A175" s="208"/>
      <c r="B175" s="208"/>
      <c r="C175" s="208"/>
      <c r="D175" s="208"/>
    </row>
    <row r="176" spans="1:4">
      <c r="A176" s="208"/>
      <c r="B176" s="208"/>
      <c r="C176" s="208"/>
      <c r="D176" s="208"/>
    </row>
    <row r="177" spans="1:4">
      <c r="A177" s="208"/>
      <c r="B177" s="208"/>
      <c r="C177" s="208"/>
      <c r="D177" s="208"/>
    </row>
    <row r="178" spans="1:4">
      <c r="A178" s="208"/>
      <c r="B178" s="208"/>
      <c r="C178" s="208"/>
      <c r="D178" s="208"/>
    </row>
    <row r="179" spans="1:4">
      <c r="A179" s="208"/>
      <c r="B179" s="208"/>
      <c r="C179" s="208"/>
      <c r="D179" s="208"/>
    </row>
    <row r="180" spans="1:4">
      <c r="A180" s="208"/>
      <c r="B180" s="208"/>
      <c r="C180" s="208"/>
      <c r="D180" s="208"/>
    </row>
    <row r="181" spans="1:4">
      <c r="A181" s="208"/>
      <c r="B181" s="208"/>
      <c r="C181" s="208"/>
      <c r="D181" s="208"/>
    </row>
    <row r="182" spans="1:4">
      <c r="A182" s="208"/>
      <c r="B182" s="208"/>
      <c r="C182" s="208"/>
      <c r="D182" s="208"/>
    </row>
    <row r="183" spans="1:4">
      <c r="A183" s="208"/>
      <c r="B183" s="208"/>
      <c r="C183" s="208"/>
      <c r="D183" s="208"/>
    </row>
    <row r="184" spans="1:4">
      <c r="A184" s="208"/>
      <c r="B184" s="208"/>
      <c r="C184" s="208"/>
      <c r="D184" s="208"/>
    </row>
    <row r="185" spans="1:4">
      <c r="A185" s="208"/>
      <c r="B185" s="208"/>
      <c r="C185" s="208"/>
      <c r="D185" s="208"/>
    </row>
    <row r="186" spans="1:4">
      <c r="A186" s="208"/>
      <c r="B186" s="208"/>
      <c r="C186" s="208"/>
      <c r="D186" s="208"/>
    </row>
    <row r="187" spans="1:4">
      <c r="A187" s="208"/>
      <c r="B187" s="208"/>
      <c r="C187" s="208"/>
      <c r="D187" s="208"/>
    </row>
    <row r="188" spans="1:4">
      <c r="A188" s="208"/>
      <c r="B188" s="208"/>
      <c r="C188" s="208"/>
      <c r="D188" s="208"/>
    </row>
    <row r="189" spans="1:4">
      <c r="A189" s="208"/>
      <c r="B189" s="208"/>
      <c r="C189" s="208"/>
      <c r="D189" s="208"/>
    </row>
    <row r="190" spans="1:4">
      <c r="A190" s="208"/>
      <c r="B190" s="208"/>
      <c r="C190" s="208"/>
      <c r="D190" s="208"/>
    </row>
  </sheetData>
  <mergeCells count="1">
    <mergeCell ref="A1:D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6"/>
  <sheetViews>
    <sheetView workbookViewId="0">
      <selection activeCell="A1" sqref="A1:D1"/>
    </sheetView>
  </sheetViews>
  <sheetFormatPr defaultColWidth="9" defaultRowHeight="15.75" outlineLevelCol="5"/>
  <cols>
    <col min="1" max="1" width="12.775" style="178" customWidth="1"/>
    <col min="2" max="2" width="17.775" style="179" customWidth="1"/>
    <col min="3" max="3" width="16.4416666666667" style="178" customWidth="1"/>
    <col min="4" max="4" width="46.3333333333333" style="178" customWidth="1"/>
  </cols>
  <sheetData>
    <row r="1" ht="26.25" spans="1:4">
      <c r="A1" s="180" t="s">
        <v>4379</v>
      </c>
      <c r="B1" s="180"/>
      <c r="C1" s="180"/>
      <c r="D1" s="180"/>
    </row>
    <row r="2" spans="1:4">
      <c r="A2" s="181" t="s">
        <v>548</v>
      </c>
      <c r="B2" s="182" t="s">
        <v>549</v>
      </c>
      <c r="C2" s="181" t="s">
        <v>550</v>
      </c>
      <c r="D2" s="181" t="s">
        <v>551</v>
      </c>
    </row>
    <row r="3" spans="1:4">
      <c r="A3" s="183" t="s">
        <v>4380</v>
      </c>
      <c r="B3" s="296" t="s">
        <v>4381</v>
      </c>
      <c r="C3" s="185">
        <v>3.5</v>
      </c>
      <c r="D3" s="183" t="s">
        <v>4382</v>
      </c>
    </row>
    <row r="4" spans="1:4">
      <c r="A4" s="183" t="s">
        <v>4383</v>
      </c>
      <c r="B4" s="296" t="s">
        <v>4384</v>
      </c>
      <c r="C4" s="185">
        <v>10</v>
      </c>
      <c r="D4" s="183" t="s">
        <v>3309</v>
      </c>
    </row>
    <row r="5" spans="1:4">
      <c r="A5" s="183" t="s">
        <v>4385</v>
      </c>
      <c r="B5" s="296" t="s">
        <v>4386</v>
      </c>
      <c r="C5" s="185">
        <v>10</v>
      </c>
      <c r="D5" s="183" t="s">
        <v>3309</v>
      </c>
    </row>
    <row r="6" spans="1:4">
      <c r="A6" s="183" t="s">
        <v>4387</v>
      </c>
      <c r="B6" s="184" t="s">
        <v>4388</v>
      </c>
      <c r="C6" s="184">
        <v>202.5</v>
      </c>
      <c r="D6" s="186" t="s">
        <v>4389</v>
      </c>
    </row>
    <row r="7" spans="1:4">
      <c r="A7" s="183" t="s">
        <v>4390</v>
      </c>
      <c r="B7" s="296" t="s">
        <v>4391</v>
      </c>
      <c r="C7" s="185">
        <v>68</v>
      </c>
      <c r="D7" s="183" t="s">
        <v>4392</v>
      </c>
    </row>
    <row r="8" spans="1:4">
      <c r="A8" s="183" t="s">
        <v>4393</v>
      </c>
      <c r="B8" s="296" t="s">
        <v>4394</v>
      </c>
      <c r="C8" s="185">
        <v>0.9</v>
      </c>
      <c r="D8" s="183" t="s">
        <v>4395</v>
      </c>
    </row>
    <row r="9" spans="1:4">
      <c r="A9" s="183" t="s">
        <v>4396</v>
      </c>
      <c r="B9" s="187" t="s">
        <v>4397</v>
      </c>
      <c r="C9" s="185">
        <v>1.6</v>
      </c>
      <c r="D9" s="183" t="s">
        <v>4398</v>
      </c>
    </row>
    <row r="10" spans="1:4">
      <c r="A10" s="183" t="s">
        <v>4399</v>
      </c>
      <c r="B10" s="296" t="s">
        <v>4400</v>
      </c>
      <c r="C10" s="185">
        <v>4.4</v>
      </c>
      <c r="D10" s="183" t="s">
        <v>4401</v>
      </c>
    </row>
    <row r="11" spans="1:4">
      <c r="A11" s="183" t="s">
        <v>4402</v>
      </c>
      <c r="B11" s="184" t="s">
        <v>4403</v>
      </c>
      <c r="C11" s="185">
        <v>48</v>
      </c>
      <c r="D11" s="183" t="s">
        <v>4404</v>
      </c>
    </row>
    <row r="12" spans="1:4">
      <c r="A12" s="183" t="s">
        <v>4405</v>
      </c>
      <c r="B12" s="188" t="s">
        <v>4406</v>
      </c>
      <c r="C12" s="185">
        <v>288</v>
      </c>
      <c r="D12" s="183" t="s">
        <v>4407</v>
      </c>
    </row>
    <row r="13" spans="1:4">
      <c r="A13" s="183" t="s">
        <v>4408</v>
      </c>
      <c r="B13" s="296" t="s">
        <v>4409</v>
      </c>
      <c r="C13" s="185">
        <v>55</v>
      </c>
      <c r="D13" s="183" t="s">
        <v>4410</v>
      </c>
    </row>
    <row r="14" spans="1:4">
      <c r="A14" s="183" t="s">
        <v>4411</v>
      </c>
      <c r="B14" s="296" t="s">
        <v>4412</v>
      </c>
      <c r="C14" s="185">
        <v>1.8</v>
      </c>
      <c r="D14" s="183" t="s">
        <v>4398</v>
      </c>
    </row>
    <row r="15" spans="1:4">
      <c r="A15" s="183" t="s">
        <v>4413</v>
      </c>
      <c r="B15" s="189">
        <v>201801102057</v>
      </c>
      <c r="C15" s="185">
        <v>70</v>
      </c>
      <c r="D15" s="183" t="s">
        <v>4414</v>
      </c>
    </row>
    <row r="16" spans="1:4">
      <c r="A16" s="183" t="s">
        <v>4415</v>
      </c>
      <c r="B16" s="184" t="s">
        <v>4416</v>
      </c>
      <c r="C16" s="185">
        <v>12</v>
      </c>
      <c r="D16" s="183" t="s">
        <v>4417</v>
      </c>
    </row>
    <row r="17" spans="1:4">
      <c r="A17" s="183" t="s">
        <v>4418</v>
      </c>
      <c r="B17" s="184" t="s">
        <v>4419</v>
      </c>
      <c r="C17" s="185">
        <v>12</v>
      </c>
      <c r="D17" s="183" t="s">
        <v>4417</v>
      </c>
    </row>
    <row r="18" spans="1:4">
      <c r="A18" s="183" t="s">
        <v>4420</v>
      </c>
      <c r="B18" s="184" t="s">
        <v>4421</v>
      </c>
      <c r="C18" s="185">
        <v>1.7</v>
      </c>
      <c r="D18" s="183" t="s">
        <v>4398</v>
      </c>
    </row>
    <row r="19" spans="1:4">
      <c r="A19" s="183" t="s">
        <v>4422</v>
      </c>
      <c r="B19" s="190" t="s">
        <v>4423</v>
      </c>
      <c r="C19" s="185">
        <v>16</v>
      </c>
      <c r="D19" s="183" t="s">
        <v>4410</v>
      </c>
    </row>
    <row r="20" spans="1:4">
      <c r="A20" s="183" t="s">
        <v>4424</v>
      </c>
      <c r="B20" s="296" t="s">
        <v>4425</v>
      </c>
      <c r="C20" s="185">
        <v>155</v>
      </c>
      <c r="D20" s="183" t="s">
        <v>4410</v>
      </c>
    </row>
    <row r="21" spans="1:4">
      <c r="A21" s="183" t="s">
        <v>4426</v>
      </c>
      <c r="B21" s="296" t="s">
        <v>4427</v>
      </c>
      <c r="C21" s="185">
        <v>3.7</v>
      </c>
      <c r="D21" s="183" t="s">
        <v>4428</v>
      </c>
    </row>
    <row r="22" spans="1:4">
      <c r="A22" s="183" t="s">
        <v>4429</v>
      </c>
      <c r="B22" s="296" t="s">
        <v>4430</v>
      </c>
      <c r="C22" s="185">
        <v>104</v>
      </c>
      <c r="D22" s="183" t="s">
        <v>4431</v>
      </c>
    </row>
    <row r="23" spans="1:4">
      <c r="A23" s="183" t="s">
        <v>4432</v>
      </c>
      <c r="B23" s="296" t="s">
        <v>4433</v>
      </c>
      <c r="C23" s="185">
        <v>8</v>
      </c>
      <c r="D23" s="183" t="s">
        <v>4434</v>
      </c>
    </row>
    <row r="24" spans="1:4">
      <c r="A24" s="183" t="s">
        <v>4435</v>
      </c>
      <c r="B24" s="296" t="s">
        <v>4436</v>
      </c>
      <c r="C24" s="185">
        <v>3.7</v>
      </c>
      <c r="D24" s="183" t="s">
        <v>4428</v>
      </c>
    </row>
    <row r="25" spans="1:4">
      <c r="A25" s="183" t="s">
        <v>4437</v>
      </c>
      <c r="B25" s="188" t="s">
        <v>4438</v>
      </c>
      <c r="C25" s="185">
        <v>230</v>
      </c>
      <c r="D25" s="183" t="s">
        <v>4439</v>
      </c>
    </row>
    <row r="26" spans="1:4">
      <c r="A26" s="183" t="s">
        <v>4440</v>
      </c>
      <c r="B26" s="188" t="s">
        <v>4441</v>
      </c>
      <c r="C26" s="185">
        <v>35.1</v>
      </c>
      <c r="D26" s="183" t="s">
        <v>4442</v>
      </c>
    </row>
    <row r="27" spans="1:4">
      <c r="A27" s="183" t="s">
        <v>4443</v>
      </c>
      <c r="B27" s="296" t="s">
        <v>4444</v>
      </c>
      <c r="C27" s="185">
        <v>409.7</v>
      </c>
      <c r="D27" s="183" t="s">
        <v>4445</v>
      </c>
    </row>
    <row r="28" spans="1:4">
      <c r="A28" s="183" t="s">
        <v>4446</v>
      </c>
      <c r="B28" s="184" t="s">
        <v>4447</v>
      </c>
      <c r="C28" s="185">
        <v>12</v>
      </c>
      <c r="D28" s="183" t="s">
        <v>4448</v>
      </c>
    </row>
    <row r="29" spans="1:4">
      <c r="A29" s="183" t="s">
        <v>4449</v>
      </c>
      <c r="B29" s="296" t="s">
        <v>4450</v>
      </c>
      <c r="C29" s="185">
        <v>0.9</v>
      </c>
      <c r="D29" s="183" t="s">
        <v>4451</v>
      </c>
    </row>
    <row r="30" spans="1:4">
      <c r="A30" s="183" t="s">
        <v>4452</v>
      </c>
      <c r="B30" s="296" t="s">
        <v>4453</v>
      </c>
      <c r="C30" s="185">
        <v>150</v>
      </c>
      <c r="D30" s="183" t="s">
        <v>4454</v>
      </c>
    </row>
    <row r="31" spans="1:4">
      <c r="A31" s="183" t="s">
        <v>4455</v>
      </c>
      <c r="B31" s="296" t="s">
        <v>4456</v>
      </c>
      <c r="C31" s="185">
        <v>3.5</v>
      </c>
      <c r="D31" s="183" t="s">
        <v>3448</v>
      </c>
    </row>
    <row r="32" spans="1:4">
      <c r="A32" s="183" t="s">
        <v>4457</v>
      </c>
      <c r="B32" s="296" t="s">
        <v>4458</v>
      </c>
      <c r="C32" s="185">
        <v>2.5</v>
      </c>
      <c r="D32" s="183" t="s">
        <v>3448</v>
      </c>
    </row>
    <row r="33" spans="1:4">
      <c r="A33" s="183" t="s">
        <v>4459</v>
      </c>
      <c r="B33" s="188" t="s">
        <v>4460</v>
      </c>
      <c r="C33" s="185">
        <v>244</v>
      </c>
      <c r="D33" s="185" t="s">
        <v>4461</v>
      </c>
    </row>
    <row r="34" spans="1:4">
      <c r="A34" s="183" t="s">
        <v>4462</v>
      </c>
      <c r="B34" s="187" t="s">
        <v>4463</v>
      </c>
      <c r="C34" s="185">
        <v>56.6</v>
      </c>
      <c r="D34" s="191" t="s">
        <v>4464</v>
      </c>
    </row>
    <row r="35" spans="1:4">
      <c r="A35" s="183" t="s">
        <v>4465</v>
      </c>
      <c r="B35" s="296" t="s">
        <v>4466</v>
      </c>
      <c r="C35" s="185">
        <v>13.1</v>
      </c>
      <c r="D35" s="191" t="s">
        <v>4467</v>
      </c>
    </row>
    <row r="36" spans="1:4">
      <c r="A36" s="183" t="s">
        <v>4468</v>
      </c>
      <c r="B36" s="296" t="s">
        <v>4469</v>
      </c>
      <c r="C36" s="185">
        <v>160.6</v>
      </c>
      <c r="D36" s="191" t="s">
        <v>4470</v>
      </c>
    </row>
    <row r="37" spans="1:4">
      <c r="A37" s="183" t="s">
        <v>4471</v>
      </c>
      <c r="B37" s="184" t="s">
        <v>4472</v>
      </c>
      <c r="C37" s="185">
        <v>229</v>
      </c>
      <c r="D37" s="191" t="s">
        <v>4473</v>
      </c>
    </row>
    <row r="38" spans="1:4">
      <c r="A38" s="183" t="s">
        <v>4474</v>
      </c>
      <c r="B38" s="296" t="s">
        <v>4475</v>
      </c>
      <c r="C38" s="185">
        <v>3.6</v>
      </c>
      <c r="D38" s="191" t="s">
        <v>4476</v>
      </c>
    </row>
    <row r="39" spans="1:4">
      <c r="A39" s="183" t="s">
        <v>4477</v>
      </c>
      <c r="B39" s="296" t="s">
        <v>4478</v>
      </c>
      <c r="C39" s="185">
        <v>84.6</v>
      </c>
      <c r="D39" s="191" t="s">
        <v>4479</v>
      </c>
    </row>
    <row r="40" spans="1:4">
      <c r="A40" s="183" t="s">
        <v>4480</v>
      </c>
      <c r="B40" s="296" t="s">
        <v>4481</v>
      </c>
      <c r="C40" s="185">
        <v>3.7</v>
      </c>
      <c r="D40" s="191" t="s">
        <v>4482</v>
      </c>
    </row>
    <row r="41" spans="1:4">
      <c r="A41" s="183" t="s">
        <v>4483</v>
      </c>
      <c r="B41" s="296" t="s">
        <v>4484</v>
      </c>
      <c r="C41" s="185">
        <v>4.2</v>
      </c>
      <c r="D41" s="191" t="s">
        <v>4485</v>
      </c>
    </row>
    <row r="42" ht="27" spans="1:4">
      <c r="A42" s="183" t="s">
        <v>4486</v>
      </c>
      <c r="B42" s="184" t="s">
        <v>4487</v>
      </c>
      <c r="C42" s="185">
        <v>240</v>
      </c>
      <c r="D42" s="191" t="s">
        <v>4488</v>
      </c>
    </row>
    <row r="43" ht="27" spans="1:4">
      <c r="A43" s="183" t="s">
        <v>4489</v>
      </c>
      <c r="B43" s="296" t="s">
        <v>4490</v>
      </c>
      <c r="C43" s="185">
        <v>48</v>
      </c>
      <c r="D43" s="191" t="s">
        <v>4491</v>
      </c>
    </row>
    <row r="44" ht="28.5" spans="1:4">
      <c r="A44" s="183" t="s">
        <v>4492</v>
      </c>
      <c r="B44" s="296" t="s">
        <v>4493</v>
      </c>
      <c r="C44" s="185">
        <v>5</v>
      </c>
      <c r="D44" s="191" t="s">
        <v>4494</v>
      </c>
    </row>
    <row r="45" ht="27" spans="1:4">
      <c r="A45" s="183" t="s">
        <v>4495</v>
      </c>
      <c r="B45" s="296" t="s">
        <v>4496</v>
      </c>
      <c r="C45" s="185">
        <v>33.7</v>
      </c>
      <c r="D45" s="191" t="s">
        <v>4497</v>
      </c>
    </row>
    <row r="46" ht="28.5" spans="1:4">
      <c r="A46" s="183" t="s">
        <v>4498</v>
      </c>
      <c r="B46" s="296" t="s">
        <v>4499</v>
      </c>
      <c r="C46" s="185">
        <v>15.1</v>
      </c>
      <c r="D46" s="191" t="s">
        <v>4500</v>
      </c>
    </row>
    <row r="47" ht="27" spans="1:4">
      <c r="A47" s="183" t="s">
        <v>4501</v>
      </c>
      <c r="B47" s="296" t="s">
        <v>4502</v>
      </c>
      <c r="C47" s="185">
        <v>15.5</v>
      </c>
      <c r="D47" s="191" t="s">
        <v>4503</v>
      </c>
    </row>
    <row r="48" ht="28.5" spans="1:4">
      <c r="A48" s="183" t="s">
        <v>4504</v>
      </c>
      <c r="B48" s="296" t="s">
        <v>4505</v>
      </c>
      <c r="C48" s="185">
        <v>21.3</v>
      </c>
      <c r="D48" s="191" t="s">
        <v>4506</v>
      </c>
    </row>
    <row r="49" ht="30" spans="1:4">
      <c r="A49" s="183" t="s">
        <v>4507</v>
      </c>
      <c r="B49" s="296" t="s">
        <v>4508</v>
      </c>
      <c r="C49" s="185">
        <v>10.5</v>
      </c>
      <c r="D49" s="191" t="s">
        <v>4509</v>
      </c>
    </row>
    <row r="50" ht="28.5" spans="1:4">
      <c r="A50" s="183" t="s">
        <v>4510</v>
      </c>
      <c r="B50" s="296" t="s">
        <v>4511</v>
      </c>
      <c r="C50" s="185">
        <v>227.9</v>
      </c>
      <c r="D50" s="192" t="s">
        <v>4512</v>
      </c>
    </row>
    <row r="51" ht="28.5" spans="1:4">
      <c r="A51" s="183" t="s">
        <v>4513</v>
      </c>
      <c r="B51" s="184" t="s">
        <v>4514</v>
      </c>
      <c r="C51" s="185">
        <v>19.6</v>
      </c>
      <c r="D51" s="191" t="s">
        <v>4515</v>
      </c>
    </row>
    <row r="52" ht="28.5" spans="1:4">
      <c r="A52" s="183" t="s">
        <v>4516</v>
      </c>
      <c r="B52" s="184" t="s">
        <v>4517</v>
      </c>
      <c r="C52" s="185">
        <v>39.1</v>
      </c>
      <c r="D52" s="191" t="s">
        <v>4518</v>
      </c>
    </row>
    <row r="53" ht="28.5" spans="1:4">
      <c r="A53" s="183" t="s">
        <v>4519</v>
      </c>
      <c r="B53" s="184" t="s">
        <v>4520</v>
      </c>
      <c r="C53" s="185">
        <v>14.7</v>
      </c>
      <c r="D53" s="191" t="s">
        <v>4521</v>
      </c>
    </row>
    <row r="54" ht="30" spans="1:4">
      <c r="A54" s="183" t="s">
        <v>4522</v>
      </c>
      <c r="B54" s="296" t="s">
        <v>4523</v>
      </c>
      <c r="C54" s="185">
        <v>73.3</v>
      </c>
      <c r="D54" s="191" t="s">
        <v>4524</v>
      </c>
    </row>
    <row r="55" ht="28.5" spans="1:4">
      <c r="A55" s="183" t="s">
        <v>4525</v>
      </c>
      <c r="B55" s="296" t="s">
        <v>4526</v>
      </c>
      <c r="C55" s="185">
        <v>26.2</v>
      </c>
      <c r="D55" s="192" t="s">
        <v>4527</v>
      </c>
    </row>
    <row r="56" ht="28.5" spans="1:4">
      <c r="A56" s="183" t="s">
        <v>4528</v>
      </c>
      <c r="B56" s="296" t="s">
        <v>4529</v>
      </c>
      <c r="C56" s="185">
        <v>262.7</v>
      </c>
      <c r="D56" s="191" t="s">
        <v>4530</v>
      </c>
    </row>
    <row r="57" ht="28.5" spans="1:4">
      <c r="A57" s="183" t="s">
        <v>4531</v>
      </c>
      <c r="B57" s="296" t="s">
        <v>4532</v>
      </c>
      <c r="C57" s="185">
        <v>17.5</v>
      </c>
      <c r="D57" s="191" t="s">
        <v>4533</v>
      </c>
    </row>
    <row r="58" ht="28.5" spans="1:4">
      <c r="A58" s="183" t="s">
        <v>4534</v>
      </c>
      <c r="B58" s="296" t="s">
        <v>4535</v>
      </c>
      <c r="C58" s="185">
        <v>5.5</v>
      </c>
      <c r="D58" s="191" t="s">
        <v>4536</v>
      </c>
    </row>
    <row r="59" ht="43.5" spans="1:4">
      <c r="A59" s="183" t="s">
        <v>4537</v>
      </c>
      <c r="B59" s="296" t="s">
        <v>4538</v>
      </c>
      <c r="C59" s="185">
        <v>12.5</v>
      </c>
      <c r="D59" s="191" t="s">
        <v>4539</v>
      </c>
    </row>
    <row r="60" ht="30" spans="1:4">
      <c r="A60" s="183" t="s">
        <v>4540</v>
      </c>
      <c r="B60" s="296" t="s">
        <v>4541</v>
      </c>
      <c r="C60" s="185">
        <v>7.1</v>
      </c>
      <c r="D60" s="192" t="s">
        <v>4542</v>
      </c>
    </row>
    <row r="61" ht="30" spans="1:4">
      <c r="A61" s="183" t="s">
        <v>4543</v>
      </c>
      <c r="B61" s="193" t="s">
        <v>4544</v>
      </c>
      <c r="C61" s="185">
        <v>66.4</v>
      </c>
      <c r="D61" s="192" t="s">
        <v>4545</v>
      </c>
    </row>
    <row r="62" ht="40.5" spans="1:4">
      <c r="A62" s="183" t="s">
        <v>4546</v>
      </c>
      <c r="B62" s="187" t="s">
        <v>4547</v>
      </c>
      <c r="C62" s="185">
        <v>13.7</v>
      </c>
      <c r="D62" s="191" t="s">
        <v>4548</v>
      </c>
    </row>
    <row r="63" ht="40.5" spans="1:4">
      <c r="A63" s="183" t="s">
        <v>4549</v>
      </c>
      <c r="B63" s="296" t="s">
        <v>4550</v>
      </c>
      <c r="C63" s="185">
        <v>19.4</v>
      </c>
      <c r="D63" s="191" t="s">
        <v>4551</v>
      </c>
    </row>
    <row r="64" ht="42" spans="1:4">
      <c r="A64" s="183" t="s">
        <v>4552</v>
      </c>
      <c r="B64" s="296" t="s">
        <v>4553</v>
      </c>
      <c r="C64" s="185">
        <v>21</v>
      </c>
      <c r="D64" s="191" t="s">
        <v>4554</v>
      </c>
    </row>
    <row r="65" ht="42" spans="1:4">
      <c r="A65" s="183" t="s">
        <v>4555</v>
      </c>
      <c r="B65" s="296" t="s">
        <v>4556</v>
      </c>
      <c r="C65" s="185">
        <v>169.8</v>
      </c>
      <c r="D65" s="191" t="s">
        <v>4557</v>
      </c>
    </row>
    <row r="66" ht="43.5" spans="1:4">
      <c r="A66" s="194" t="s">
        <v>4558</v>
      </c>
      <c r="B66" s="195" t="s">
        <v>4559</v>
      </c>
      <c r="C66" s="196">
        <v>9.4</v>
      </c>
      <c r="D66" s="197" t="s">
        <v>4560</v>
      </c>
    </row>
    <row r="67" ht="60" spans="1:4">
      <c r="A67" s="168" t="s">
        <v>4561</v>
      </c>
      <c r="B67" s="293" t="s">
        <v>4562</v>
      </c>
      <c r="C67" s="108">
        <v>23.8</v>
      </c>
      <c r="D67" s="167" t="s">
        <v>4563</v>
      </c>
    </row>
    <row r="68" ht="85.5" spans="1:4">
      <c r="A68" s="168" t="s">
        <v>4564</v>
      </c>
      <c r="B68" s="293" t="s">
        <v>4565</v>
      </c>
      <c r="C68" s="108">
        <v>144.9</v>
      </c>
      <c r="D68" s="112" t="s">
        <v>4566</v>
      </c>
    </row>
    <row r="69" spans="1:6">
      <c r="A69" s="198"/>
      <c r="B69" s="199"/>
      <c r="C69" s="198"/>
      <c r="D69" s="198"/>
      <c r="E69" s="157"/>
      <c r="F69" s="157"/>
    </row>
    <row r="70" spans="1:6">
      <c r="A70" s="200"/>
      <c r="B70" s="200"/>
      <c r="C70" s="200"/>
      <c r="D70" s="200"/>
      <c r="E70" s="154"/>
      <c r="F70" s="154"/>
    </row>
    <row r="71" spans="1:6">
      <c r="A71" s="200"/>
      <c r="B71" s="200"/>
      <c r="C71" s="200"/>
      <c r="D71" s="200"/>
      <c r="E71" s="154"/>
      <c r="F71" s="154"/>
    </row>
    <row r="72" spans="1:6">
      <c r="A72" s="200"/>
      <c r="B72" s="200"/>
      <c r="C72" s="200"/>
      <c r="D72" s="200"/>
      <c r="E72" s="154"/>
      <c r="F72" s="154"/>
    </row>
    <row r="73" spans="1:6">
      <c r="A73" s="200"/>
      <c r="B73" s="200"/>
      <c r="C73" s="200"/>
      <c r="D73" s="200"/>
      <c r="E73" s="154"/>
      <c r="F73" s="154"/>
    </row>
    <row r="74" spans="1:4">
      <c r="A74" s="201"/>
      <c r="B74" s="202"/>
      <c r="C74" s="201"/>
      <c r="D74" s="201"/>
    </row>
    <row r="75" spans="1:4">
      <c r="A75" s="201"/>
      <c r="B75" s="202"/>
      <c r="C75" s="201"/>
      <c r="D75" s="201"/>
    </row>
    <row r="76" spans="1:4">
      <c r="A76" s="201"/>
      <c r="B76" s="202"/>
      <c r="C76" s="201"/>
      <c r="D76" s="201"/>
    </row>
    <row r="77" spans="1:4">
      <c r="A77" s="201"/>
      <c r="B77" s="202"/>
      <c r="C77" s="201"/>
      <c r="D77" s="201"/>
    </row>
    <row r="78" spans="1:4">
      <c r="A78" s="201"/>
      <c r="B78" s="202"/>
      <c r="C78" s="201"/>
      <c r="D78" s="201"/>
    </row>
    <row r="79" spans="1:4">
      <c r="A79" s="201"/>
      <c r="B79" s="202"/>
      <c r="C79" s="201"/>
      <c r="D79" s="201"/>
    </row>
    <row r="80" spans="1:4">
      <c r="A80" s="201"/>
      <c r="B80" s="202"/>
      <c r="C80" s="201"/>
      <c r="D80" s="201"/>
    </row>
    <row r="81" spans="1:4">
      <c r="A81" s="201"/>
      <c r="B81" s="202"/>
      <c r="C81" s="201"/>
      <c r="D81" s="201"/>
    </row>
    <row r="82" spans="1:4">
      <c r="A82" s="201"/>
      <c r="B82" s="202"/>
      <c r="C82" s="201"/>
      <c r="D82" s="201"/>
    </row>
    <row r="83" spans="1:4">
      <c r="A83" s="201"/>
      <c r="B83" s="202"/>
      <c r="C83" s="201"/>
      <c r="D83" s="201"/>
    </row>
    <row r="84" spans="1:4">
      <c r="A84" s="201"/>
      <c r="B84" s="202"/>
      <c r="C84" s="201"/>
      <c r="D84" s="201"/>
    </row>
    <row r="85" spans="1:4">
      <c r="A85" s="201"/>
      <c r="B85" s="202"/>
      <c r="C85" s="201"/>
      <c r="D85" s="201"/>
    </row>
    <row r="86" spans="1:4">
      <c r="A86" s="201"/>
      <c r="B86" s="202"/>
      <c r="C86" s="201"/>
      <c r="D86" s="201"/>
    </row>
    <row r="87" spans="1:4">
      <c r="A87" s="201"/>
      <c r="B87" s="202"/>
      <c r="C87" s="201"/>
      <c r="D87" s="201"/>
    </row>
    <row r="88" spans="1:4">
      <c r="A88" s="201"/>
      <c r="B88" s="202"/>
      <c r="C88" s="201"/>
      <c r="D88" s="201"/>
    </row>
    <row r="89" spans="1:4">
      <c r="A89" s="201"/>
      <c r="B89" s="202"/>
      <c r="C89" s="201"/>
      <c r="D89" s="201"/>
    </row>
    <row r="90" spans="1:4">
      <c r="A90" s="201"/>
      <c r="B90" s="202"/>
      <c r="C90" s="201"/>
      <c r="D90" s="201"/>
    </row>
    <row r="91" spans="1:4">
      <c r="A91" s="201"/>
      <c r="B91" s="202"/>
      <c r="C91" s="201"/>
      <c r="D91" s="201"/>
    </row>
    <row r="92" spans="1:4">
      <c r="A92" s="201"/>
      <c r="B92" s="202"/>
      <c r="C92" s="201"/>
      <c r="D92" s="201"/>
    </row>
    <row r="93" spans="1:4">
      <c r="A93" s="201"/>
      <c r="B93" s="202"/>
      <c r="C93" s="201"/>
      <c r="D93" s="201"/>
    </row>
    <row r="94" spans="1:4">
      <c r="A94" s="201"/>
      <c r="B94" s="202"/>
      <c r="C94" s="201"/>
      <c r="D94" s="201"/>
    </row>
    <row r="95" spans="1:4">
      <c r="A95" s="201"/>
      <c r="B95" s="202"/>
      <c r="C95" s="201"/>
      <c r="D95" s="201"/>
    </row>
    <row r="96" spans="1:4">
      <c r="A96" s="201"/>
      <c r="B96" s="202"/>
      <c r="C96" s="201"/>
      <c r="D96" s="201"/>
    </row>
    <row r="97" spans="1:4">
      <c r="A97" s="201"/>
      <c r="B97" s="202"/>
      <c r="C97" s="201"/>
      <c r="D97" s="201"/>
    </row>
    <row r="98" spans="1:4">
      <c r="A98" s="201"/>
      <c r="B98" s="202"/>
      <c r="C98" s="201"/>
      <c r="D98" s="201"/>
    </row>
    <row r="99" spans="1:4">
      <c r="A99" s="201"/>
      <c r="B99" s="202"/>
      <c r="C99" s="201"/>
      <c r="D99" s="201"/>
    </row>
    <row r="100" spans="1:4">
      <c r="A100" s="201"/>
      <c r="B100" s="202"/>
      <c r="C100" s="201"/>
      <c r="D100" s="201"/>
    </row>
    <row r="101" spans="1:4">
      <c r="A101" s="201"/>
      <c r="B101" s="202"/>
      <c r="C101" s="201"/>
      <c r="D101" s="201"/>
    </row>
    <row r="102" spans="1:4">
      <c r="A102" s="201"/>
      <c r="B102" s="202"/>
      <c r="C102" s="201"/>
      <c r="D102" s="201"/>
    </row>
    <row r="103" spans="1:4">
      <c r="A103" s="201"/>
      <c r="B103" s="202"/>
      <c r="C103" s="201"/>
      <c r="D103" s="201"/>
    </row>
    <row r="104" spans="1:4">
      <c r="A104" s="201"/>
      <c r="B104" s="202"/>
      <c r="C104" s="201"/>
      <c r="D104" s="201"/>
    </row>
    <row r="105" spans="1:4">
      <c r="A105" s="201"/>
      <c r="B105" s="202"/>
      <c r="C105" s="201"/>
      <c r="D105" s="201"/>
    </row>
    <row r="106" spans="1:4">
      <c r="A106" s="201"/>
      <c r="B106" s="202"/>
      <c r="C106" s="201"/>
      <c r="D106" s="201"/>
    </row>
    <row r="107" spans="1:4">
      <c r="A107" s="201"/>
      <c r="B107" s="202"/>
      <c r="C107" s="201"/>
      <c r="D107" s="201"/>
    </row>
    <row r="108" spans="1:4">
      <c r="A108" s="201"/>
      <c r="B108" s="202"/>
      <c r="C108" s="201"/>
      <c r="D108" s="201"/>
    </row>
    <row r="109" spans="1:4">
      <c r="A109" s="201"/>
      <c r="B109" s="202"/>
      <c r="C109" s="201"/>
      <c r="D109" s="201"/>
    </row>
    <row r="110" spans="1:4">
      <c r="A110" s="201"/>
      <c r="B110" s="202"/>
      <c r="C110" s="201"/>
      <c r="D110" s="201"/>
    </row>
    <row r="111" spans="1:4">
      <c r="A111" s="201"/>
      <c r="B111" s="202"/>
      <c r="C111" s="201"/>
      <c r="D111" s="201"/>
    </row>
    <row r="112" spans="1:4">
      <c r="A112" s="201"/>
      <c r="B112" s="202"/>
      <c r="C112" s="201"/>
      <c r="D112" s="201"/>
    </row>
    <row r="113" spans="1:4">
      <c r="A113" s="201"/>
      <c r="B113" s="202"/>
      <c r="C113" s="201"/>
      <c r="D113" s="201"/>
    </row>
    <row r="114" spans="1:4">
      <c r="A114" s="201"/>
      <c r="B114" s="202"/>
      <c r="C114" s="201"/>
      <c r="D114" s="201"/>
    </row>
    <row r="115" spans="1:4">
      <c r="A115" s="201"/>
      <c r="B115" s="202"/>
      <c r="C115" s="201"/>
      <c r="D115" s="201"/>
    </row>
    <row r="116" spans="1:4">
      <c r="A116" s="201"/>
      <c r="B116" s="202"/>
      <c r="C116" s="201"/>
      <c r="D116" s="201"/>
    </row>
    <row r="117" spans="1:4">
      <c r="A117" s="201"/>
      <c r="B117" s="202"/>
      <c r="C117" s="201"/>
      <c r="D117" s="201"/>
    </row>
    <row r="118" spans="1:4">
      <c r="A118" s="201"/>
      <c r="B118" s="202"/>
      <c r="C118" s="201"/>
      <c r="D118" s="201"/>
    </row>
    <row r="119" spans="1:4">
      <c r="A119" s="201"/>
      <c r="B119" s="202"/>
      <c r="C119" s="201"/>
      <c r="D119" s="201"/>
    </row>
    <row r="120" spans="1:4">
      <c r="A120" s="201"/>
      <c r="B120" s="202"/>
      <c r="C120" s="201"/>
      <c r="D120" s="201"/>
    </row>
    <row r="121" spans="1:4">
      <c r="A121" s="201"/>
      <c r="B121" s="202"/>
      <c r="C121" s="201"/>
      <c r="D121" s="201"/>
    </row>
    <row r="122" spans="1:4">
      <c r="A122" s="201"/>
      <c r="B122" s="202"/>
      <c r="C122" s="201"/>
      <c r="D122" s="201"/>
    </row>
    <row r="123" spans="1:4">
      <c r="A123" s="201"/>
      <c r="B123" s="202"/>
      <c r="C123" s="201"/>
      <c r="D123" s="201"/>
    </row>
    <row r="124" spans="1:4">
      <c r="A124" s="201"/>
      <c r="B124" s="202"/>
      <c r="C124" s="201"/>
      <c r="D124" s="201"/>
    </row>
    <row r="125" spans="1:4">
      <c r="A125" s="201"/>
      <c r="B125" s="202"/>
      <c r="C125" s="201"/>
      <c r="D125" s="201"/>
    </row>
    <row r="126" spans="1:4">
      <c r="A126" s="201"/>
      <c r="B126" s="202"/>
      <c r="C126" s="201"/>
      <c r="D126" s="201"/>
    </row>
    <row r="127" spans="1:4">
      <c r="A127" s="201"/>
      <c r="B127" s="202"/>
      <c r="C127" s="201"/>
      <c r="D127" s="201"/>
    </row>
    <row r="128" spans="1:4">
      <c r="A128" s="201"/>
      <c r="B128" s="202"/>
      <c r="C128" s="201"/>
      <c r="D128" s="201"/>
    </row>
    <row r="129" spans="1:4">
      <c r="A129" s="201"/>
      <c r="B129" s="202"/>
      <c r="C129" s="201"/>
      <c r="D129" s="201"/>
    </row>
    <row r="130" spans="1:4">
      <c r="A130" s="201"/>
      <c r="B130" s="202"/>
      <c r="C130" s="201"/>
      <c r="D130" s="201"/>
    </row>
    <row r="131" spans="1:4">
      <c r="A131" s="201"/>
      <c r="B131" s="202"/>
      <c r="C131" s="201"/>
      <c r="D131" s="201"/>
    </row>
    <row r="132" spans="1:4">
      <c r="A132" s="201"/>
      <c r="B132" s="202"/>
      <c r="C132" s="201"/>
      <c r="D132" s="201"/>
    </row>
    <row r="133" spans="1:4">
      <c r="A133" s="201"/>
      <c r="B133" s="202"/>
      <c r="C133" s="201"/>
      <c r="D133" s="201"/>
    </row>
    <row r="134" spans="1:4">
      <c r="A134" s="201"/>
      <c r="B134" s="202"/>
      <c r="C134" s="201"/>
      <c r="D134" s="201"/>
    </row>
    <row r="135" spans="1:4">
      <c r="A135" s="201"/>
      <c r="B135" s="202"/>
      <c r="C135" s="201"/>
      <c r="D135" s="201"/>
    </row>
    <row r="136" spans="1:4">
      <c r="A136" s="201"/>
      <c r="B136" s="202"/>
      <c r="C136" s="201"/>
      <c r="D136" s="201"/>
    </row>
    <row r="137" spans="1:4">
      <c r="A137" s="201"/>
      <c r="B137" s="202"/>
      <c r="C137" s="201"/>
      <c r="D137" s="201"/>
    </row>
    <row r="138" spans="1:4">
      <c r="A138" s="201"/>
      <c r="B138" s="202"/>
      <c r="C138" s="201"/>
      <c r="D138" s="201"/>
    </row>
    <row r="139" spans="1:4">
      <c r="A139" s="201"/>
      <c r="B139" s="202"/>
      <c r="C139" s="201"/>
      <c r="D139" s="201"/>
    </row>
    <row r="140" spans="1:4">
      <c r="A140" s="201"/>
      <c r="B140" s="202"/>
      <c r="C140" s="201"/>
      <c r="D140" s="201"/>
    </row>
    <row r="141" spans="1:4">
      <c r="A141" s="201"/>
      <c r="B141" s="202"/>
      <c r="C141" s="201"/>
      <c r="D141" s="201"/>
    </row>
    <row r="142" spans="1:4">
      <c r="A142" s="201"/>
      <c r="B142" s="202"/>
      <c r="C142" s="201"/>
      <c r="D142" s="201"/>
    </row>
    <row r="143" spans="1:4">
      <c r="A143" s="201"/>
      <c r="B143" s="202"/>
      <c r="C143" s="201"/>
      <c r="D143" s="201"/>
    </row>
    <row r="144" spans="1:4">
      <c r="A144" s="201"/>
      <c r="B144" s="202"/>
      <c r="C144" s="201"/>
      <c r="D144" s="201"/>
    </row>
    <row r="145" spans="1:4">
      <c r="A145" s="201"/>
      <c r="B145" s="202"/>
      <c r="C145" s="201"/>
      <c r="D145" s="201"/>
    </row>
    <row r="146" spans="1:4">
      <c r="A146" s="203"/>
      <c r="B146" s="204"/>
      <c r="C146" s="203"/>
      <c r="D146" s="203"/>
    </row>
  </sheetData>
  <mergeCells count="5">
    <mergeCell ref="A1:D1"/>
    <mergeCell ref="A70:D70"/>
    <mergeCell ref="A71:D71"/>
    <mergeCell ref="A72:D72"/>
    <mergeCell ref="A73:D7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0"/>
  <sheetViews>
    <sheetView workbookViewId="0">
      <selection activeCell="A1" sqref="A1:D1"/>
    </sheetView>
  </sheetViews>
  <sheetFormatPr defaultColWidth="9" defaultRowHeight="13.5" outlineLevelCol="3"/>
  <cols>
    <col min="1" max="1" width="9.44166666666667" style="172" customWidth="1"/>
    <col min="2" max="2" width="17.6666666666667" style="173" customWidth="1"/>
    <col min="3" max="3" width="12.6666666666667" style="172" customWidth="1"/>
    <col min="4" max="4" width="43.6666666666667" style="174" customWidth="1"/>
  </cols>
  <sheetData>
    <row r="1" ht="25.5" spans="1:4">
      <c r="A1" s="162" t="s">
        <v>4567</v>
      </c>
      <c r="B1" s="106"/>
      <c r="C1" s="106"/>
      <c r="D1" s="106"/>
    </row>
    <row r="2" ht="15.75" spans="1:4">
      <c r="A2" s="97" t="s">
        <v>1</v>
      </c>
      <c r="B2" s="175" t="s">
        <v>2</v>
      </c>
      <c r="C2" s="97" t="s">
        <v>3</v>
      </c>
      <c r="D2" s="98" t="s">
        <v>4</v>
      </c>
    </row>
    <row r="3" ht="15" spans="1:4">
      <c r="A3" s="57" t="s">
        <v>4568</v>
      </c>
      <c r="B3" s="176">
        <v>201901201158</v>
      </c>
      <c r="C3" s="57">
        <v>3</v>
      </c>
      <c r="D3" s="52" t="s">
        <v>4569</v>
      </c>
    </row>
    <row r="4" ht="15" spans="1:4">
      <c r="A4" s="57" t="s">
        <v>4570</v>
      </c>
      <c r="B4" s="176">
        <v>201901202141</v>
      </c>
      <c r="C4" s="57">
        <v>125</v>
      </c>
      <c r="D4" s="52" t="s">
        <v>35</v>
      </c>
    </row>
    <row r="5" ht="15" spans="1:4">
      <c r="A5" s="57" t="s">
        <v>4571</v>
      </c>
      <c r="B5" s="176">
        <v>201901203114</v>
      </c>
      <c r="C5" s="57">
        <v>8</v>
      </c>
      <c r="D5" s="52" t="s">
        <v>4569</v>
      </c>
    </row>
    <row r="6" ht="15" spans="1:4">
      <c r="A6" s="57" t="s">
        <v>4572</v>
      </c>
      <c r="B6" s="176">
        <v>201901201131</v>
      </c>
      <c r="C6" s="57">
        <v>5</v>
      </c>
      <c r="D6" s="52" t="s">
        <v>4569</v>
      </c>
    </row>
    <row r="7" ht="15" spans="1:4">
      <c r="A7" s="57" t="s">
        <v>4573</v>
      </c>
      <c r="B7" s="176">
        <v>201901203144</v>
      </c>
      <c r="C7" s="57">
        <v>17</v>
      </c>
      <c r="D7" s="52" t="s">
        <v>4574</v>
      </c>
    </row>
    <row r="8" ht="15" spans="1:4">
      <c r="A8" s="57" t="s">
        <v>4575</v>
      </c>
      <c r="B8" s="176">
        <v>201901203164</v>
      </c>
      <c r="C8" s="57">
        <v>30</v>
      </c>
      <c r="D8" s="52" t="s">
        <v>4576</v>
      </c>
    </row>
    <row r="9" ht="15" spans="1:4">
      <c r="A9" s="57" t="s">
        <v>4577</v>
      </c>
      <c r="B9" s="176">
        <v>20200120403065</v>
      </c>
      <c r="C9" s="57">
        <v>102</v>
      </c>
      <c r="D9" s="52" t="s">
        <v>4578</v>
      </c>
    </row>
    <row r="10" ht="15" spans="1:4">
      <c r="A10" s="57" t="s">
        <v>4579</v>
      </c>
      <c r="B10" s="176">
        <v>20200120402050</v>
      </c>
      <c r="C10" s="57">
        <v>48</v>
      </c>
      <c r="D10" s="52" t="s">
        <v>4580</v>
      </c>
    </row>
    <row r="11" ht="15" spans="1:4">
      <c r="A11" s="57" t="s">
        <v>4581</v>
      </c>
      <c r="B11" s="176">
        <v>201901201146</v>
      </c>
      <c r="C11" s="57">
        <v>1232</v>
      </c>
      <c r="D11" s="52" t="s">
        <v>4582</v>
      </c>
    </row>
    <row r="12" ht="15" spans="1:4">
      <c r="A12" s="57" t="s">
        <v>4583</v>
      </c>
      <c r="B12" s="176">
        <v>202022802005</v>
      </c>
      <c r="C12" s="57">
        <v>72.5</v>
      </c>
      <c r="D12" s="52" t="s">
        <v>4584</v>
      </c>
    </row>
    <row r="13" ht="15" spans="1:4">
      <c r="A13" s="57" t="s">
        <v>4585</v>
      </c>
      <c r="B13" s="176">
        <v>20200120401064</v>
      </c>
      <c r="C13" s="57">
        <v>2</v>
      </c>
      <c r="D13" s="52" t="s">
        <v>4586</v>
      </c>
    </row>
    <row r="14" ht="15" spans="1:4">
      <c r="A14" s="57" t="s">
        <v>4587</v>
      </c>
      <c r="B14" s="176">
        <v>201801203040</v>
      </c>
      <c r="C14" s="57">
        <v>160</v>
      </c>
      <c r="D14" s="52" t="s">
        <v>118</v>
      </c>
    </row>
    <row r="15" ht="15" spans="1:4">
      <c r="A15" s="57" t="s">
        <v>4588</v>
      </c>
      <c r="B15" s="176">
        <v>20200120401048</v>
      </c>
      <c r="C15" s="57">
        <v>25</v>
      </c>
      <c r="D15" s="52" t="s">
        <v>4582</v>
      </c>
    </row>
    <row r="16" ht="15" spans="1:4">
      <c r="A16" s="57" t="s">
        <v>4589</v>
      </c>
      <c r="B16" s="176">
        <v>201901202105</v>
      </c>
      <c r="C16" s="57">
        <v>6.75</v>
      </c>
      <c r="D16" s="52" t="s">
        <v>4590</v>
      </c>
    </row>
    <row r="17" ht="15" spans="1:4">
      <c r="A17" s="57" t="s">
        <v>4591</v>
      </c>
      <c r="B17" s="176">
        <v>201901203104</v>
      </c>
      <c r="C17" s="57">
        <v>10.5</v>
      </c>
      <c r="D17" s="52" t="s">
        <v>4590</v>
      </c>
    </row>
    <row r="18" ht="15" spans="1:4">
      <c r="A18" s="57" t="s">
        <v>4592</v>
      </c>
      <c r="B18" s="176">
        <v>20200120401027</v>
      </c>
      <c r="C18" s="57">
        <v>26.1</v>
      </c>
      <c r="D18" s="52" t="s">
        <v>4593</v>
      </c>
    </row>
    <row r="19" ht="15" spans="1:4">
      <c r="A19" s="57" t="s">
        <v>4594</v>
      </c>
      <c r="B19" s="176">
        <v>20200120403021</v>
      </c>
      <c r="C19" s="57">
        <v>117.5</v>
      </c>
      <c r="D19" s="52" t="s">
        <v>4595</v>
      </c>
    </row>
    <row r="20" ht="15" spans="1:4">
      <c r="A20" s="57" t="s">
        <v>4596</v>
      </c>
      <c r="B20" s="176">
        <v>201801201040</v>
      </c>
      <c r="C20" s="57">
        <v>2.7</v>
      </c>
      <c r="D20" s="52" t="s">
        <v>4597</v>
      </c>
    </row>
    <row r="21" ht="15" spans="1:4">
      <c r="A21" s="57" t="s">
        <v>4598</v>
      </c>
      <c r="B21" s="176">
        <v>201901202132</v>
      </c>
      <c r="C21" s="57">
        <v>2</v>
      </c>
      <c r="D21" s="52" t="s">
        <v>4599</v>
      </c>
    </row>
    <row r="22" ht="15" spans="1:4">
      <c r="A22" s="57" t="s">
        <v>4600</v>
      </c>
      <c r="B22" s="176">
        <v>201901202125</v>
      </c>
      <c r="C22" s="57">
        <v>2</v>
      </c>
      <c r="D22" s="52" t="s">
        <v>4599</v>
      </c>
    </row>
    <row r="23" ht="15" spans="1:4">
      <c r="A23" s="57" t="s">
        <v>4601</v>
      </c>
      <c r="B23" s="176">
        <v>20200120403006</v>
      </c>
      <c r="C23" s="57">
        <v>0.9</v>
      </c>
      <c r="D23" s="52" t="s">
        <v>4602</v>
      </c>
    </row>
    <row r="24" ht="15" spans="1:4">
      <c r="A24" s="57" t="s">
        <v>4603</v>
      </c>
      <c r="B24" s="176">
        <v>20200120403008</v>
      </c>
      <c r="C24" s="57">
        <v>1.9</v>
      </c>
      <c r="D24" s="52" t="s">
        <v>4602</v>
      </c>
    </row>
    <row r="25" ht="15" spans="1:4">
      <c r="A25" s="57" t="s">
        <v>4604</v>
      </c>
      <c r="B25" s="176">
        <v>201801203018</v>
      </c>
      <c r="C25" s="57">
        <v>28.6</v>
      </c>
      <c r="D25" s="52" t="s">
        <v>4605</v>
      </c>
    </row>
    <row r="26" ht="15" spans="1:4">
      <c r="A26" s="57" t="s">
        <v>4606</v>
      </c>
      <c r="B26" s="176">
        <v>201801203004</v>
      </c>
      <c r="C26" s="57">
        <v>84</v>
      </c>
      <c r="D26" s="52" t="s">
        <v>4607</v>
      </c>
    </row>
    <row r="27" ht="15" spans="1:4">
      <c r="A27" s="57" t="s">
        <v>4608</v>
      </c>
      <c r="B27" s="176">
        <v>20200120403057</v>
      </c>
      <c r="C27" s="57">
        <v>12</v>
      </c>
      <c r="D27" s="52" t="s">
        <v>4609</v>
      </c>
    </row>
    <row r="28" ht="15" spans="1:4">
      <c r="A28" s="57" t="s">
        <v>4610</v>
      </c>
      <c r="B28" s="176">
        <v>20200120403027</v>
      </c>
      <c r="C28" s="57">
        <v>24</v>
      </c>
      <c r="D28" s="52" t="s">
        <v>4611</v>
      </c>
    </row>
    <row r="29" ht="15" spans="1:4">
      <c r="A29" s="57" t="s">
        <v>4612</v>
      </c>
      <c r="B29" s="176">
        <v>201901201161</v>
      </c>
      <c r="C29" s="57">
        <v>77.5</v>
      </c>
      <c r="D29" s="52" t="s">
        <v>4613</v>
      </c>
    </row>
    <row r="30" ht="15" spans="1:4">
      <c r="A30" s="57" t="s">
        <v>4614</v>
      </c>
      <c r="B30" s="176">
        <v>201901201127</v>
      </c>
      <c r="C30" s="57">
        <v>11</v>
      </c>
      <c r="D30" s="52" t="s">
        <v>4615</v>
      </c>
    </row>
    <row r="31" ht="15" spans="1:4">
      <c r="A31" s="57" t="s">
        <v>4616</v>
      </c>
      <c r="B31" s="176">
        <v>20200120402062</v>
      </c>
      <c r="C31" s="57">
        <v>7.5</v>
      </c>
      <c r="D31" s="52" t="s">
        <v>4617</v>
      </c>
    </row>
    <row r="32" ht="15" spans="1:4">
      <c r="A32" s="57" t="s">
        <v>4618</v>
      </c>
      <c r="B32" s="176">
        <v>201801201011</v>
      </c>
      <c r="C32" s="57">
        <v>186.3</v>
      </c>
      <c r="D32" s="52" t="s">
        <v>4619</v>
      </c>
    </row>
    <row r="33" ht="15" spans="1:4">
      <c r="A33" s="57" t="s">
        <v>4620</v>
      </c>
      <c r="B33" s="176">
        <v>201901201156</v>
      </c>
      <c r="C33" s="57">
        <v>99.7</v>
      </c>
      <c r="D33" s="52" t="s">
        <v>4621</v>
      </c>
    </row>
    <row r="34" ht="15" spans="1:4">
      <c r="A34" s="57" t="s">
        <v>4622</v>
      </c>
      <c r="B34" s="176">
        <v>201901201136</v>
      </c>
      <c r="C34" s="57">
        <v>154</v>
      </c>
      <c r="D34" s="52" t="s">
        <v>4623</v>
      </c>
    </row>
    <row r="35" ht="15" spans="1:4">
      <c r="A35" s="57" t="s">
        <v>4624</v>
      </c>
      <c r="B35" s="176">
        <v>20200120401045</v>
      </c>
      <c r="C35" s="57">
        <v>145</v>
      </c>
      <c r="D35" s="52" t="s">
        <v>4625</v>
      </c>
    </row>
    <row r="36" ht="30" spans="1:4">
      <c r="A36" s="57" t="s">
        <v>4626</v>
      </c>
      <c r="B36" s="176">
        <v>20200120403026</v>
      </c>
      <c r="C36" s="57">
        <v>5.3</v>
      </c>
      <c r="D36" s="52" t="s">
        <v>4627</v>
      </c>
    </row>
    <row r="37" ht="28.5" spans="1:4">
      <c r="A37" s="57" t="s">
        <v>4628</v>
      </c>
      <c r="B37" s="176">
        <v>201801202056</v>
      </c>
      <c r="C37" s="57">
        <v>304</v>
      </c>
      <c r="D37" s="52" t="s">
        <v>4629</v>
      </c>
    </row>
    <row r="38" ht="28.5" spans="1:4">
      <c r="A38" s="57" t="s">
        <v>4630</v>
      </c>
      <c r="B38" s="176">
        <v>20200120402032</v>
      </c>
      <c r="C38" s="57">
        <v>6.1</v>
      </c>
      <c r="D38" s="52" t="s">
        <v>4631</v>
      </c>
    </row>
    <row r="39" ht="28.5" spans="1:4">
      <c r="A39" s="57" t="s">
        <v>4632</v>
      </c>
      <c r="B39" s="176">
        <v>201901202118</v>
      </c>
      <c r="C39" s="57">
        <v>3.4</v>
      </c>
      <c r="D39" s="52" t="s">
        <v>4633</v>
      </c>
    </row>
    <row r="40" ht="28.5" spans="1:4">
      <c r="A40" s="57" t="s">
        <v>4634</v>
      </c>
      <c r="B40" s="176">
        <v>201801201043</v>
      </c>
      <c r="C40" s="57">
        <v>6.8</v>
      </c>
      <c r="D40" s="52" t="s">
        <v>4635</v>
      </c>
    </row>
    <row r="41" ht="28.5" spans="1:4">
      <c r="A41" s="57" t="s">
        <v>4636</v>
      </c>
      <c r="B41" s="176">
        <v>20200120403004</v>
      </c>
      <c r="C41" s="57">
        <v>2.1</v>
      </c>
      <c r="D41" s="52" t="s">
        <v>4637</v>
      </c>
    </row>
    <row r="42" ht="28.5" spans="1:4">
      <c r="A42" s="57" t="s">
        <v>4638</v>
      </c>
      <c r="B42" s="176">
        <v>20200120403010</v>
      </c>
      <c r="C42" s="57">
        <v>5.4</v>
      </c>
      <c r="D42" s="52" t="s">
        <v>4637</v>
      </c>
    </row>
    <row r="43" ht="30" spans="1:4">
      <c r="A43" s="57" t="s">
        <v>4639</v>
      </c>
      <c r="B43" s="176">
        <v>201801201001</v>
      </c>
      <c r="C43" s="57">
        <v>122</v>
      </c>
      <c r="D43" s="52" t="s">
        <v>4640</v>
      </c>
    </row>
    <row r="44" ht="30" spans="1:4">
      <c r="A44" s="57" t="s">
        <v>4641</v>
      </c>
      <c r="B44" s="176">
        <v>20200120402029</v>
      </c>
      <c r="C44" s="57">
        <v>13.5</v>
      </c>
      <c r="D44" s="52" t="s">
        <v>4642</v>
      </c>
    </row>
    <row r="45" ht="30" spans="1:4">
      <c r="A45" s="57" t="s">
        <v>4643</v>
      </c>
      <c r="B45" s="176">
        <v>201801202025</v>
      </c>
      <c r="C45" s="57">
        <v>22.8</v>
      </c>
      <c r="D45" s="52" t="s">
        <v>4644</v>
      </c>
    </row>
    <row r="46" ht="15" spans="1:4">
      <c r="A46" s="93"/>
      <c r="B46" s="177"/>
      <c r="C46" s="93"/>
      <c r="D46" s="94"/>
    </row>
    <row r="47" ht="15.75" spans="1:4">
      <c r="A47" s="83"/>
      <c r="B47" s="83"/>
      <c r="C47" s="83"/>
      <c r="D47" s="83"/>
    </row>
    <row r="48" ht="15.75" spans="1:4">
      <c r="A48" s="83"/>
      <c r="B48" s="83"/>
      <c r="C48" s="83"/>
      <c r="D48" s="83"/>
    </row>
    <row r="49" ht="15.75" spans="1:4">
      <c r="A49" s="83"/>
      <c r="B49" s="83"/>
      <c r="C49" s="83"/>
      <c r="D49" s="83"/>
    </row>
    <row r="50" ht="15.75" spans="1:4">
      <c r="A50" s="83"/>
      <c r="B50" s="83"/>
      <c r="C50" s="83"/>
      <c r="D50" s="83"/>
    </row>
  </sheetData>
  <mergeCells count="5">
    <mergeCell ref="A1:D1"/>
    <mergeCell ref="A47:D47"/>
    <mergeCell ref="A48:D48"/>
    <mergeCell ref="A49:D49"/>
    <mergeCell ref="A50:D5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95"/>
  <sheetViews>
    <sheetView workbookViewId="0">
      <selection activeCell="J13" sqref="J13"/>
    </sheetView>
  </sheetViews>
  <sheetFormatPr defaultColWidth="9" defaultRowHeight="15.75" outlineLevelCol="3"/>
  <cols>
    <col min="1" max="1" width="7.6" style="159" customWidth="1"/>
    <col min="2" max="2" width="17.1" style="159" customWidth="1"/>
    <col min="3" max="3" width="12.6" style="160" customWidth="1"/>
    <col min="4" max="4" width="26.8" style="161" customWidth="1"/>
  </cols>
  <sheetData>
    <row r="1" ht="25.5" spans="1:4">
      <c r="A1" s="162" t="s">
        <v>4645</v>
      </c>
      <c r="B1" s="163"/>
      <c r="C1" s="163"/>
      <c r="D1" s="163"/>
    </row>
    <row r="2" spans="1:4">
      <c r="A2" s="164" t="s">
        <v>1519</v>
      </c>
      <c r="B2" s="164" t="s">
        <v>1520</v>
      </c>
      <c r="C2" s="165" t="s">
        <v>1521</v>
      </c>
      <c r="D2" s="165" t="s">
        <v>1522</v>
      </c>
    </row>
    <row r="3" spans="1:4">
      <c r="A3" s="109" t="s">
        <v>4646</v>
      </c>
      <c r="B3" s="109" t="str">
        <f>"20200130403035"</f>
        <v>20200130403035</v>
      </c>
      <c r="C3" s="137">
        <v>0.7</v>
      </c>
      <c r="D3" s="137" t="s">
        <v>4036</v>
      </c>
    </row>
    <row r="4" spans="1:4">
      <c r="A4" s="109" t="s">
        <v>4647</v>
      </c>
      <c r="B4" s="109" t="str">
        <f>"201801303028"</f>
        <v>201801303028</v>
      </c>
      <c r="C4" s="137">
        <v>10</v>
      </c>
      <c r="D4" s="137" t="s">
        <v>4036</v>
      </c>
    </row>
    <row r="5" spans="1:4">
      <c r="A5" s="109" t="s">
        <v>4648</v>
      </c>
      <c r="B5" s="109" t="str">
        <f>"201801301070"</f>
        <v>201801301070</v>
      </c>
      <c r="C5" s="137" t="str">
        <f>"10"</f>
        <v>10</v>
      </c>
      <c r="D5" s="137" t="s">
        <v>4036</v>
      </c>
    </row>
    <row r="6" spans="1:4">
      <c r="A6" s="109" t="s">
        <v>4649</v>
      </c>
      <c r="B6" s="109" t="str">
        <f>"201801301094"</f>
        <v>201801301094</v>
      </c>
      <c r="C6" s="137">
        <v>10</v>
      </c>
      <c r="D6" s="137" t="s">
        <v>4036</v>
      </c>
    </row>
    <row r="7" spans="1:4">
      <c r="A7" s="109" t="s">
        <v>4650</v>
      </c>
      <c r="B7" s="109" t="str">
        <f>"20200130403043"</f>
        <v>20200130403043</v>
      </c>
      <c r="C7" s="137">
        <v>7.5</v>
      </c>
      <c r="D7" s="137" t="s">
        <v>4036</v>
      </c>
    </row>
    <row r="8" spans="1:4">
      <c r="A8" s="109" t="s">
        <v>4651</v>
      </c>
      <c r="B8" s="109" t="str">
        <f>"20200130404030"</f>
        <v>20200130404030</v>
      </c>
      <c r="C8" s="137">
        <v>41.8</v>
      </c>
      <c r="D8" s="137" t="s">
        <v>4652</v>
      </c>
    </row>
    <row r="9" spans="1:4">
      <c r="A9" s="109" t="s">
        <v>4653</v>
      </c>
      <c r="B9" s="109" t="str">
        <f>"201901301205"</f>
        <v>201901301205</v>
      </c>
      <c r="C9" s="137">
        <v>10</v>
      </c>
      <c r="D9" s="137" t="s">
        <v>4654</v>
      </c>
    </row>
    <row r="10" spans="1:4">
      <c r="A10" s="109" t="s">
        <v>4655</v>
      </c>
      <c r="B10" s="109" t="str">
        <f>"20200130404007"</f>
        <v>20200130404007</v>
      </c>
      <c r="C10" s="137">
        <v>53</v>
      </c>
      <c r="D10" s="137" t="s">
        <v>4656</v>
      </c>
    </row>
    <row r="11" spans="1:4">
      <c r="A11" s="109" t="s">
        <v>4657</v>
      </c>
      <c r="B11" s="109" t="str">
        <f>"201801303027"</f>
        <v>201801303027</v>
      </c>
      <c r="C11" s="137" t="str">
        <f>"10"</f>
        <v>10</v>
      </c>
      <c r="D11" s="137" t="s">
        <v>4652</v>
      </c>
    </row>
    <row r="12" spans="1:4">
      <c r="A12" s="109" t="s">
        <v>4658</v>
      </c>
      <c r="B12" s="109" t="str">
        <f>"20200130402027"</f>
        <v>20200130402027</v>
      </c>
      <c r="C12" s="137">
        <v>2.4</v>
      </c>
      <c r="D12" s="137" t="s">
        <v>4652</v>
      </c>
    </row>
    <row r="13" spans="1:4">
      <c r="A13" s="109" t="s">
        <v>4659</v>
      </c>
      <c r="B13" s="109" t="str">
        <f>"201901301234"</f>
        <v>201901301234</v>
      </c>
      <c r="C13" s="137">
        <v>10</v>
      </c>
      <c r="D13" s="137" t="s">
        <v>4660</v>
      </c>
    </row>
    <row r="14" spans="1:4">
      <c r="A14" s="109" t="s">
        <v>4661</v>
      </c>
      <c r="B14" s="109" t="str">
        <f>"201901303140"</f>
        <v>201901303140</v>
      </c>
      <c r="C14" s="137">
        <v>10</v>
      </c>
      <c r="D14" s="137" t="s">
        <v>4662</v>
      </c>
    </row>
    <row r="15" spans="1:4">
      <c r="A15" s="109" t="s">
        <v>4663</v>
      </c>
      <c r="B15" s="109" t="str">
        <f>"20200130404036"</f>
        <v>20200130404036</v>
      </c>
      <c r="C15" s="137">
        <v>2.1</v>
      </c>
      <c r="D15" s="137" t="s">
        <v>4652</v>
      </c>
    </row>
    <row r="16" spans="1:4">
      <c r="A16" s="57" t="s">
        <v>4664</v>
      </c>
      <c r="B16" s="287" t="s">
        <v>4665</v>
      </c>
      <c r="C16" s="57">
        <v>232</v>
      </c>
      <c r="D16" s="52" t="s">
        <v>35</v>
      </c>
    </row>
    <row r="17" spans="1:4">
      <c r="A17" s="109" t="s">
        <v>4666</v>
      </c>
      <c r="B17" s="109" t="str">
        <f>"201901301114"</f>
        <v>201901301114</v>
      </c>
      <c r="C17" s="137">
        <v>10</v>
      </c>
      <c r="D17" s="137" t="s">
        <v>3054</v>
      </c>
    </row>
    <row r="18" spans="1:4">
      <c r="A18" s="109" t="s">
        <v>4667</v>
      </c>
      <c r="B18" s="109" t="str">
        <f>"201901303126"</f>
        <v>201901303126</v>
      </c>
      <c r="C18" s="137" t="str">
        <f t="shared" ref="C18:C24" si="0">"10"</f>
        <v>10</v>
      </c>
      <c r="D18" s="137" t="s">
        <v>3054</v>
      </c>
    </row>
    <row r="19" spans="1:4">
      <c r="A19" s="109" t="s">
        <v>4668</v>
      </c>
      <c r="B19" s="109" t="str">
        <f>"201901303137"</f>
        <v>201901303137</v>
      </c>
      <c r="C19" s="137">
        <v>10</v>
      </c>
      <c r="D19" s="137" t="s">
        <v>3054</v>
      </c>
    </row>
    <row r="20" spans="1:4">
      <c r="A20" s="109" t="s">
        <v>4669</v>
      </c>
      <c r="B20" s="109" t="str">
        <f>"201901303147"</f>
        <v>201901303147</v>
      </c>
      <c r="C20" s="137">
        <v>10</v>
      </c>
      <c r="D20" s="137" t="s">
        <v>3054</v>
      </c>
    </row>
    <row r="21" spans="1:4">
      <c r="A21" s="109" t="s">
        <v>4670</v>
      </c>
      <c r="B21" s="109" t="str">
        <f>"201901303106"</f>
        <v>201901303106</v>
      </c>
      <c r="C21" s="137" t="str">
        <f t="shared" si="0"/>
        <v>10</v>
      </c>
      <c r="D21" s="137" t="s">
        <v>4671</v>
      </c>
    </row>
    <row r="22" spans="1:4">
      <c r="A22" s="109" t="s">
        <v>4672</v>
      </c>
      <c r="B22" s="109" t="str">
        <f>"201901302114"</f>
        <v>201901302114</v>
      </c>
      <c r="C22" s="137">
        <v>10</v>
      </c>
      <c r="D22" s="137" t="s">
        <v>4673</v>
      </c>
    </row>
    <row r="23" spans="1:4">
      <c r="A23" s="109" t="s">
        <v>4674</v>
      </c>
      <c r="B23" s="109" t="str">
        <f>"201801302016"</f>
        <v>201801302016</v>
      </c>
      <c r="C23" s="137" t="str">
        <f t="shared" si="0"/>
        <v>10</v>
      </c>
      <c r="D23" s="137" t="s">
        <v>3054</v>
      </c>
    </row>
    <row r="24" spans="1:4">
      <c r="A24" s="109" t="s">
        <v>4675</v>
      </c>
      <c r="B24" s="109" t="str">
        <f>"201901303130"</f>
        <v>201901303130</v>
      </c>
      <c r="C24" s="137" t="str">
        <f t="shared" si="0"/>
        <v>10</v>
      </c>
      <c r="D24" s="137" t="s">
        <v>4676</v>
      </c>
    </row>
    <row r="25" spans="1:4">
      <c r="A25" s="109" t="s">
        <v>4677</v>
      </c>
      <c r="B25" s="109" t="str">
        <f>"201901301224"</f>
        <v>201901301224</v>
      </c>
      <c r="C25" s="137">
        <v>10</v>
      </c>
      <c r="D25" s="137" t="s">
        <v>4676</v>
      </c>
    </row>
    <row r="26" spans="1:4">
      <c r="A26" s="109" t="s">
        <v>4678</v>
      </c>
      <c r="B26" s="109" t="str">
        <f>"201901301229"</f>
        <v>201901301229</v>
      </c>
      <c r="C26" s="137">
        <v>10</v>
      </c>
      <c r="D26" s="137" t="s">
        <v>4679</v>
      </c>
    </row>
    <row r="27" spans="1:4">
      <c r="A27" s="109" t="s">
        <v>4680</v>
      </c>
      <c r="B27" s="109" t="str">
        <f>"201901301232"</f>
        <v>201901301232</v>
      </c>
      <c r="C27" s="137" t="str">
        <f>"10"</f>
        <v>10</v>
      </c>
      <c r="D27" s="137" t="s">
        <v>4676</v>
      </c>
    </row>
    <row r="28" spans="1:4">
      <c r="A28" s="109" t="s">
        <v>4681</v>
      </c>
      <c r="B28" s="109" t="str">
        <f>"201901303135"</f>
        <v>201901303135</v>
      </c>
      <c r="C28" s="137">
        <v>10</v>
      </c>
      <c r="D28" s="137" t="s">
        <v>4676</v>
      </c>
    </row>
    <row r="29" spans="1:4">
      <c r="A29" s="109" t="s">
        <v>4682</v>
      </c>
      <c r="B29" s="109" t="str">
        <f>"201701302037"</f>
        <v>201701302037</v>
      </c>
      <c r="C29" s="137">
        <v>247.6</v>
      </c>
      <c r="D29" s="137" t="s">
        <v>4683</v>
      </c>
    </row>
    <row r="30" spans="1:4">
      <c r="A30" s="109" t="s">
        <v>4684</v>
      </c>
      <c r="B30" s="109" t="str">
        <f>"20200130403017"</f>
        <v>20200130403017</v>
      </c>
      <c r="C30" s="137">
        <v>1.3</v>
      </c>
      <c r="D30" s="137" t="s">
        <v>557</v>
      </c>
    </row>
    <row r="31" spans="1:4">
      <c r="A31" s="109" t="s">
        <v>4685</v>
      </c>
      <c r="B31" s="109" t="str">
        <f>"201701302056"</f>
        <v>201701302056</v>
      </c>
      <c r="C31" s="137">
        <v>10</v>
      </c>
      <c r="D31" s="137" t="s">
        <v>4676</v>
      </c>
    </row>
    <row r="32" spans="1:4">
      <c r="A32" s="109" t="s">
        <v>4686</v>
      </c>
      <c r="B32" s="109" t="str">
        <f>"20200130401038"</f>
        <v>20200130401038</v>
      </c>
      <c r="C32" s="137">
        <v>2.3</v>
      </c>
      <c r="D32" s="137" t="s">
        <v>4687</v>
      </c>
    </row>
    <row r="33" spans="1:4">
      <c r="A33" s="109" t="s">
        <v>4688</v>
      </c>
      <c r="B33" s="109" t="str">
        <f>"201801302062"</f>
        <v>201801302062</v>
      </c>
      <c r="C33" s="137">
        <v>23.6</v>
      </c>
      <c r="D33" s="137" t="s">
        <v>3054</v>
      </c>
    </row>
    <row r="34" spans="1:4">
      <c r="A34" s="109" t="s">
        <v>4689</v>
      </c>
      <c r="B34" s="109" t="str">
        <f>"20200130403036"</f>
        <v>20200130403036</v>
      </c>
      <c r="C34" s="137">
        <v>3</v>
      </c>
      <c r="D34" s="137" t="s">
        <v>4690</v>
      </c>
    </row>
    <row r="35" spans="1:4">
      <c r="A35" s="109" t="s">
        <v>4691</v>
      </c>
      <c r="B35" s="109" t="str">
        <f>"20200130403046"</f>
        <v>20200130403046</v>
      </c>
      <c r="C35" s="137">
        <v>3.2</v>
      </c>
      <c r="D35" s="137" t="s">
        <v>4690</v>
      </c>
    </row>
    <row r="36" spans="1:4">
      <c r="A36" s="108" t="s">
        <v>4692</v>
      </c>
      <c r="B36" s="108">
        <v>20202310109</v>
      </c>
      <c r="C36" s="108">
        <v>100</v>
      </c>
      <c r="D36" s="112" t="s">
        <v>4693</v>
      </c>
    </row>
    <row r="37" spans="1:4">
      <c r="A37" s="109" t="s">
        <v>4694</v>
      </c>
      <c r="B37" s="109" t="str">
        <f>"201801302007"</f>
        <v>201801302007</v>
      </c>
      <c r="C37" s="137">
        <v>93.5</v>
      </c>
      <c r="D37" s="137" t="s">
        <v>4695</v>
      </c>
    </row>
    <row r="38" spans="1:4">
      <c r="A38" s="109" t="s">
        <v>4696</v>
      </c>
      <c r="B38" s="109" t="str">
        <f>"201901301210"</f>
        <v>201901301210</v>
      </c>
      <c r="C38" s="137">
        <v>0</v>
      </c>
      <c r="D38" s="137" t="s">
        <v>4697</v>
      </c>
    </row>
    <row r="39" spans="1:4">
      <c r="A39" s="109" t="s">
        <v>4698</v>
      </c>
      <c r="B39" s="109" t="str">
        <f>"20200130402013"</f>
        <v>20200130402013</v>
      </c>
      <c r="C39" s="137">
        <v>26</v>
      </c>
      <c r="D39" s="137" t="s">
        <v>584</v>
      </c>
    </row>
    <row r="40" spans="1:4">
      <c r="A40" s="109" t="s">
        <v>4699</v>
      </c>
      <c r="B40" s="109" t="str">
        <f>"20200130403011"</f>
        <v>20200130403011</v>
      </c>
      <c r="C40" s="137">
        <v>2.6</v>
      </c>
      <c r="D40" s="137" t="s">
        <v>581</v>
      </c>
    </row>
    <row r="41" spans="1:4">
      <c r="A41" s="109" t="s">
        <v>4700</v>
      </c>
      <c r="B41" s="109" t="str">
        <f>"201701301073"</f>
        <v>201701301073</v>
      </c>
      <c r="C41" s="137">
        <v>98</v>
      </c>
      <c r="D41" s="137" t="s">
        <v>584</v>
      </c>
    </row>
    <row r="42" spans="1:4">
      <c r="A42" s="109" t="s">
        <v>4701</v>
      </c>
      <c r="B42" s="109" t="str">
        <f>"20200130402017"</f>
        <v>20200130402017</v>
      </c>
      <c r="C42" s="137">
        <v>8.1</v>
      </c>
      <c r="D42" s="137" t="s">
        <v>4702</v>
      </c>
    </row>
    <row r="43" spans="1:4">
      <c r="A43" s="109" t="s">
        <v>4703</v>
      </c>
      <c r="B43" s="109" t="str">
        <f>"20200130402018"</f>
        <v>20200130402018</v>
      </c>
      <c r="C43" s="137">
        <v>0.8</v>
      </c>
      <c r="D43" s="137" t="s">
        <v>917</v>
      </c>
    </row>
    <row r="44" spans="1:4">
      <c r="A44" s="109" t="s">
        <v>4704</v>
      </c>
      <c r="B44" s="109" t="str">
        <f>"201901301235"</f>
        <v>201901301235</v>
      </c>
      <c r="C44" s="137">
        <v>10</v>
      </c>
      <c r="D44" s="137" t="s">
        <v>4705</v>
      </c>
    </row>
    <row r="45" spans="1:4">
      <c r="A45" s="109" t="s">
        <v>4706</v>
      </c>
      <c r="B45" s="109" t="str">
        <f>"201801303049"</f>
        <v>201801303049</v>
      </c>
      <c r="C45" s="137">
        <v>10.9</v>
      </c>
      <c r="D45" s="137" t="s">
        <v>4707</v>
      </c>
    </row>
    <row r="46" spans="1:4">
      <c r="A46" s="109" t="s">
        <v>4708</v>
      </c>
      <c r="B46" s="109" t="str">
        <f>"20200130403048"</f>
        <v>20200130403048</v>
      </c>
      <c r="C46" s="137">
        <v>13.3</v>
      </c>
      <c r="D46" s="137" t="s">
        <v>4702</v>
      </c>
    </row>
    <row r="47" spans="1:4">
      <c r="A47" s="109" t="s">
        <v>4709</v>
      </c>
      <c r="B47" s="109" t="str">
        <f>"20200130401050"</f>
        <v>20200130401050</v>
      </c>
      <c r="C47" s="137">
        <v>8.1</v>
      </c>
      <c r="D47" s="137" t="s">
        <v>4710</v>
      </c>
    </row>
    <row r="48" spans="1:4">
      <c r="A48" s="108" t="s">
        <v>4711</v>
      </c>
      <c r="B48" s="294" t="s">
        <v>4712</v>
      </c>
      <c r="C48" s="108">
        <v>240</v>
      </c>
      <c r="D48" s="112" t="s">
        <v>578</v>
      </c>
    </row>
    <row r="49" spans="1:4">
      <c r="A49" s="57" t="s">
        <v>4713</v>
      </c>
      <c r="B49" s="287" t="s">
        <v>4714</v>
      </c>
      <c r="C49" s="57">
        <v>216</v>
      </c>
      <c r="D49" s="52" t="s">
        <v>4715</v>
      </c>
    </row>
    <row r="50" spans="1:4">
      <c r="A50" s="57" t="s">
        <v>4716</v>
      </c>
      <c r="B50" s="147" t="s">
        <v>4717</v>
      </c>
      <c r="C50" s="52">
        <v>10</v>
      </c>
      <c r="D50" s="52" t="s">
        <v>4718</v>
      </c>
    </row>
    <row r="51" spans="1:4">
      <c r="A51" s="109" t="s">
        <v>4719</v>
      </c>
      <c r="B51" s="109" t="str">
        <f>"20200130402025"</f>
        <v>20200130402025</v>
      </c>
      <c r="C51" s="137">
        <v>32.9</v>
      </c>
      <c r="D51" s="137" t="s">
        <v>4720</v>
      </c>
    </row>
    <row r="52" spans="1:4">
      <c r="A52" s="109" t="s">
        <v>4721</v>
      </c>
      <c r="B52" s="109" t="str">
        <f>"201701302016"</f>
        <v>201701302016</v>
      </c>
      <c r="C52" s="137">
        <v>13.2</v>
      </c>
      <c r="D52" s="137" t="s">
        <v>4722</v>
      </c>
    </row>
    <row r="53" spans="1:4">
      <c r="A53" s="109" t="s">
        <v>4723</v>
      </c>
      <c r="B53" s="109" t="str">
        <f>"20200130404013"</f>
        <v>20200130404013</v>
      </c>
      <c r="C53" s="137">
        <v>1.8</v>
      </c>
      <c r="D53" s="137" t="s">
        <v>4724</v>
      </c>
    </row>
    <row r="54" spans="1:4">
      <c r="A54" s="109" t="s">
        <v>4725</v>
      </c>
      <c r="B54" s="109" t="str">
        <f>"20200130402015"</f>
        <v>20200130402015</v>
      </c>
      <c r="C54" s="137">
        <v>5.9</v>
      </c>
      <c r="D54" s="137" t="s">
        <v>4720</v>
      </c>
    </row>
    <row r="55" spans="1:4">
      <c r="A55" s="109" t="s">
        <v>4726</v>
      </c>
      <c r="B55" s="109" t="str">
        <f>"201901301225"</f>
        <v>201901301225</v>
      </c>
      <c r="C55" s="137">
        <v>2.5</v>
      </c>
      <c r="D55" s="137" t="s">
        <v>4727</v>
      </c>
    </row>
    <row r="56" spans="1:4">
      <c r="A56" s="109" t="s">
        <v>4728</v>
      </c>
      <c r="B56" s="109" t="str">
        <f>"201801301056"</f>
        <v>201801301056</v>
      </c>
      <c r="C56" s="137">
        <v>10</v>
      </c>
      <c r="D56" s="137" t="s">
        <v>4729</v>
      </c>
    </row>
    <row r="57" spans="1:4">
      <c r="A57" s="109" t="s">
        <v>4730</v>
      </c>
      <c r="B57" s="109" t="str">
        <f>"201801301057"</f>
        <v>201801301057</v>
      </c>
      <c r="C57" s="137" t="str">
        <f>"10"</f>
        <v>10</v>
      </c>
      <c r="D57" s="137" t="s">
        <v>4729</v>
      </c>
    </row>
    <row r="58" spans="1:4">
      <c r="A58" s="109" t="s">
        <v>4731</v>
      </c>
      <c r="B58" s="109" t="str">
        <f>"201901301239"</f>
        <v>201901301239</v>
      </c>
      <c r="C58" s="137">
        <v>10.7</v>
      </c>
      <c r="D58" s="137" t="s">
        <v>4732</v>
      </c>
    </row>
    <row r="59" spans="1:4">
      <c r="A59" s="109" t="s">
        <v>4733</v>
      </c>
      <c r="B59" s="109" t="str">
        <f>"20200130404016"</f>
        <v>20200130404016</v>
      </c>
      <c r="C59" s="137">
        <v>1.8</v>
      </c>
      <c r="D59" s="137" t="s">
        <v>4734</v>
      </c>
    </row>
    <row r="60" spans="1:4">
      <c r="A60" s="109" t="s">
        <v>4735</v>
      </c>
      <c r="B60" s="109" t="str">
        <f>"201901302141"</f>
        <v>201901302141</v>
      </c>
      <c r="C60" s="137" t="str">
        <f>"10"</f>
        <v>10</v>
      </c>
      <c r="D60" s="137" t="s">
        <v>4736</v>
      </c>
    </row>
    <row r="61" spans="1:4">
      <c r="A61" s="108" t="s">
        <v>4737</v>
      </c>
      <c r="B61" s="294" t="s">
        <v>4738</v>
      </c>
      <c r="C61" s="108">
        <v>320</v>
      </c>
      <c r="D61" s="112" t="s">
        <v>4739</v>
      </c>
    </row>
    <row r="62" spans="1:4">
      <c r="A62" s="109" t="s">
        <v>4740</v>
      </c>
      <c r="B62" s="109" t="str">
        <f>"201801302001"</f>
        <v>201801302001</v>
      </c>
      <c r="C62" s="137">
        <v>10.3</v>
      </c>
      <c r="D62" s="137" t="s">
        <v>4741</v>
      </c>
    </row>
    <row r="63" spans="1:4">
      <c r="A63" s="109" t="s">
        <v>4742</v>
      </c>
      <c r="B63" s="109" t="str">
        <f>"201701302040"</f>
        <v>201701302040</v>
      </c>
      <c r="C63" s="137" t="str">
        <f>"10"</f>
        <v>10</v>
      </c>
      <c r="D63" s="137" t="s">
        <v>4743</v>
      </c>
    </row>
    <row r="64" spans="1:4">
      <c r="A64" s="109" t="s">
        <v>4744</v>
      </c>
      <c r="B64" s="109" t="str">
        <f>"201701301057"</f>
        <v>201701301057</v>
      </c>
      <c r="C64" s="137">
        <v>10</v>
      </c>
      <c r="D64" s="137" t="s">
        <v>4745</v>
      </c>
    </row>
    <row r="65" spans="1:4">
      <c r="A65" s="109" t="s">
        <v>4746</v>
      </c>
      <c r="B65" s="109" t="str">
        <f>"201901303125"</f>
        <v>201901303125</v>
      </c>
      <c r="C65" s="137">
        <v>10</v>
      </c>
      <c r="D65" s="137" t="s">
        <v>4747</v>
      </c>
    </row>
    <row r="66" spans="1:4">
      <c r="A66" s="109" t="s">
        <v>4748</v>
      </c>
      <c r="B66" s="109" t="str">
        <f>"20200130404044"</f>
        <v>20200130404044</v>
      </c>
      <c r="C66" s="137">
        <v>9.6</v>
      </c>
      <c r="D66" s="137" t="s">
        <v>4749</v>
      </c>
    </row>
    <row r="67" spans="1:4">
      <c r="A67" s="109" t="s">
        <v>4750</v>
      </c>
      <c r="B67" s="109" t="str">
        <f>"201701301060"</f>
        <v>201701301060</v>
      </c>
      <c r="C67" s="137">
        <v>10</v>
      </c>
      <c r="D67" s="137" t="s">
        <v>4751</v>
      </c>
    </row>
    <row r="68" spans="1:4">
      <c r="A68" s="109" t="s">
        <v>4752</v>
      </c>
      <c r="B68" s="109" t="str">
        <f>"20200130401029"</f>
        <v>20200130401029</v>
      </c>
      <c r="C68" s="137">
        <v>3.1</v>
      </c>
      <c r="D68" s="137" t="s">
        <v>4753</v>
      </c>
    </row>
    <row r="69" spans="1:4">
      <c r="A69" s="109" t="s">
        <v>4754</v>
      </c>
      <c r="B69" s="109" t="str">
        <f>"201901301148"</f>
        <v>201901301148</v>
      </c>
      <c r="C69" s="137">
        <v>10</v>
      </c>
      <c r="D69" s="137" t="s">
        <v>4755</v>
      </c>
    </row>
    <row r="70" spans="1:4">
      <c r="A70" s="109" t="s">
        <v>4756</v>
      </c>
      <c r="B70" s="109" t="str">
        <f>"20200130401032"</f>
        <v>20200130401032</v>
      </c>
      <c r="C70" s="137">
        <v>3.1</v>
      </c>
      <c r="D70" s="137" t="s">
        <v>593</v>
      </c>
    </row>
    <row r="71" spans="1:4">
      <c r="A71" s="108" t="s">
        <v>4757</v>
      </c>
      <c r="B71" s="147" t="s">
        <v>4758</v>
      </c>
      <c r="C71" s="108">
        <v>150</v>
      </c>
      <c r="D71" s="112" t="s">
        <v>4759</v>
      </c>
    </row>
    <row r="72" spans="1:4">
      <c r="A72" s="57" t="s">
        <v>4760</v>
      </c>
      <c r="B72" s="147" t="s">
        <v>4761</v>
      </c>
      <c r="C72" s="52">
        <v>10</v>
      </c>
      <c r="D72" s="52" t="s">
        <v>4762</v>
      </c>
    </row>
    <row r="73" spans="1:4">
      <c r="A73" s="57" t="s">
        <v>4763</v>
      </c>
      <c r="B73" s="147" t="s">
        <v>4764</v>
      </c>
      <c r="C73" s="52">
        <v>10</v>
      </c>
      <c r="D73" s="52" t="s">
        <v>4762</v>
      </c>
    </row>
    <row r="74" spans="1:4">
      <c r="A74" s="57" t="s">
        <v>4765</v>
      </c>
      <c r="B74" s="147" t="s">
        <v>4766</v>
      </c>
      <c r="C74" s="52">
        <v>10</v>
      </c>
      <c r="D74" s="52" t="s">
        <v>4767</v>
      </c>
    </row>
    <row r="75" spans="1:4">
      <c r="A75" s="108" t="s">
        <v>4768</v>
      </c>
      <c r="B75" s="147" t="s">
        <v>4769</v>
      </c>
      <c r="C75" s="52">
        <v>10</v>
      </c>
      <c r="D75" s="52" t="s">
        <v>4767</v>
      </c>
    </row>
    <row r="76" spans="1:4">
      <c r="A76" s="109" t="s">
        <v>4770</v>
      </c>
      <c r="B76" s="109" t="str">
        <f>"20200130402009"</f>
        <v>20200130402009</v>
      </c>
      <c r="C76" s="137">
        <v>0</v>
      </c>
      <c r="D76" s="137" t="s">
        <v>4771</v>
      </c>
    </row>
    <row r="77" spans="1:4">
      <c r="A77" s="109" t="s">
        <v>4772</v>
      </c>
      <c r="B77" s="109" t="str">
        <f>"201901301216"</f>
        <v>201901301216</v>
      </c>
      <c r="C77" s="137">
        <v>1</v>
      </c>
      <c r="D77" s="137" t="s">
        <v>4773</v>
      </c>
    </row>
    <row r="78" spans="1:4">
      <c r="A78" s="109" t="s">
        <v>4774</v>
      </c>
      <c r="B78" s="109" t="str">
        <f>"20200130401023"</f>
        <v>20200130401023</v>
      </c>
      <c r="C78" s="137">
        <v>1</v>
      </c>
      <c r="D78" s="137" t="s">
        <v>608</v>
      </c>
    </row>
    <row r="79" spans="1:4">
      <c r="A79" s="109" t="s">
        <v>4775</v>
      </c>
      <c r="B79" s="109" t="str">
        <f>"201801301074"</f>
        <v>201801301074</v>
      </c>
      <c r="C79" s="137" t="str">
        <f>"10"</f>
        <v>10</v>
      </c>
      <c r="D79" s="137" t="s">
        <v>4743</v>
      </c>
    </row>
    <row r="80" spans="1:4">
      <c r="A80" s="109" t="s">
        <v>4776</v>
      </c>
      <c r="B80" s="109" t="str">
        <f>"201801301082"</f>
        <v>201801301082</v>
      </c>
      <c r="C80" s="137" t="str">
        <f>"11"</f>
        <v>11</v>
      </c>
      <c r="D80" s="137" t="s">
        <v>4777</v>
      </c>
    </row>
    <row r="81" spans="1:4">
      <c r="A81" s="109" t="s">
        <v>4778</v>
      </c>
      <c r="B81" s="109" t="str">
        <f>"201801301096"</f>
        <v>201801301096</v>
      </c>
      <c r="C81" s="137">
        <v>10</v>
      </c>
      <c r="D81" s="137" t="s">
        <v>4743</v>
      </c>
    </row>
    <row r="82" spans="1:4">
      <c r="A82" s="108" t="s">
        <v>4194</v>
      </c>
      <c r="B82" s="294" t="s">
        <v>4779</v>
      </c>
      <c r="C82" s="108">
        <v>420</v>
      </c>
      <c r="D82" s="112" t="s">
        <v>4780</v>
      </c>
    </row>
    <row r="83" spans="1:4">
      <c r="A83" s="108" t="s">
        <v>4781</v>
      </c>
      <c r="B83" s="294" t="s">
        <v>4782</v>
      </c>
      <c r="C83" s="108">
        <v>360</v>
      </c>
      <c r="D83" s="112" t="s">
        <v>4783</v>
      </c>
    </row>
    <row r="84" spans="1:4">
      <c r="A84" s="57" t="s">
        <v>4784</v>
      </c>
      <c r="B84" s="287" t="s">
        <v>4785</v>
      </c>
      <c r="C84" s="52">
        <v>10</v>
      </c>
      <c r="D84" s="52" t="s">
        <v>4786</v>
      </c>
    </row>
    <row r="85" spans="1:4">
      <c r="A85" s="57" t="s">
        <v>4787</v>
      </c>
      <c r="B85" s="147" t="s">
        <v>4788</v>
      </c>
      <c r="C85" s="52">
        <v>35</v>
      </c>
      <c r="D85" s="52" t="s">
        <v>4789</v>
      </c>
    </row>
    <row r="86" spans="1:4">
      <c r="A86" s="109" t="s">
        <v>4790</v>
      </c>
      <c r="B86" s="109" t="str">
        <f>"201901301122"</f>
        <v>201901301122</v>
      </c>
      <c r="C86" s="137">
        <v>10</v>
      </c>
      <c r="D86" s="137" t="s">
        <v>4791</v>
      </c>
    </row>
    <row r="87" spans="1:4">
      <c r="A87" s="57" t="s">
        <v>4792</v>
      </c>
      <c r="B87" s="287" t="s">
        <v>4793</v>
      </c>
      <c r="C87" s="52">
        <v>1.7</v>
      </c>
      <c r="D87" s="52" t="s">
        <v>4794</v>
      </c>
    </row>
    <row r="88" spans="1:4">
      <c r="A88" s="109" t="s">
        <v>4795</v>
      </c>
      <c r="B88" s="109" t="str">
        <f>"20200130401002"</f>
        <v>20200130401002</v>
      </c>
      <c r="C88" s="137">
        <v>6.3</v>
      </c>
      <c r="D88" s="137" t="s">
        <v>4796</v>
      </c>
    </row>
    <row r="89" ht="27" spans="1:4">
      <c r="A89" s="109" t="s">
        <v>4797</v>
      </c>
      <c r="B89" s="109" t="str">
        <f>"201901301126"</f>
        <v>201901301126</v>
      </c>
      <c r="C89" s="137">
        <v>1</v>
      </c>
      <c r="D89" s="137" t="s">
        <v>633</v>
      </c>
    </row>
    <row r="90" ht="27" spans="1:4">
      <c r="A90" s="109" t="s">
        <v>4798</v>
      </c>
      <c r="B90" s="109" t="str">
        <f>"201901301130"</f>
        <v>201901301130</v>
      </c>
      <c r="C90" s="137" t="str">
        <f>"1"</f>
        <v>1</v>
      </c>
      <c r="D90" s="137" t="s">
        <v>633</v>
      </c>
    </row>
    <row r="91" ht="27" spans="1:4">
      <c r="A91" s="109" t="s">
        <v>4799</v>
      </c>
      <c r="B91" s="109" t="str">
        <f>"201701303008"</f>
        <v>201701303008</v>
      </c>
      <c r="C91" s="137">
        <v>3.2</v>
      </c>
      <c r="D91" s="137" t="s">
        <v>4800</v>
      </c>
    </row>
    <row r="92" ht="27" spans="1:4">
      <c r="A92" s="109" t="s">
        <v>4801</v>
      </c>
      <c r="B92" s="109" t="str">
        <f>"20200130401020"</f>
        <v>20200130401020</v>
      </c>
      <c r="C92" s="137">
        <v>1.2</v>
      </c>
      <c r="D92" s="137" t="s">
        <v>633</v>
      </c>
    </row>
    <row r="93" spans="1:4">
      <c r="A93" s="108" t="s">
        <v>4802</v>
      </c>
      <c r="B93" s="294" t="s">
        <v>4803</v>
      </c>
      <c r="C93" s="108">
        <v>328</v>
      </c>
      <c r="D93" s="112" t="s">
        <v>4804</v>
      </c>
    </row>
    <row r="94" spans="1:4">
      <c r="A94" s="109" t="s">
        <v>4805</v>
      </c>
      <c r="B94" s="109" t="str">
        <f>"201801301010"</f>
        <v>201801301010</v>
      </c>
      <c r="C94" s="137">
        <v>20</v>
      </c>
      <c r="D94" s="137" t="s">
        <v>4806</v>
      </c>
    </row>
    <row r="95" spans="1:4">
      <c r="A95" s="109" t="s">
        <v>4807</v>
      </c>
      <c r="B95" s="109" t="str">
        <f>"201901301120"</f>
        <v>201901301120</v>
      </c>
      <c r="C95" s="137">
        <v>1.6</v>
      </c>
      <c r="D95" s="137" t="s">
        <v>4166</v>
      </c>
    </row>
    <row r="96" spans="1:4">
      <c r="A96" s="109" t="s">
        <v>4808</v>
      </c>
      <c r="B96" s="109" t="str">
        <f>"20200130402016"</f>
        <v>20200130402016</v>
      </c>
      <c r="C96" s="137">
        <v>1</v>
      </c>
      <c r="D96" s="137" t="s">
        <v>4809</v>
      </c>
    </row>
    <row r="97" spans="1:4">
      <c r="A97" s="109" t="s">
        <v>4810</v>
      </c>
      <c r="B97" s="109" t="str">
        <f>"201801303042"</f>
        <v>201801303042</v>
      </c>
      <c r="C97" s="137" t="s">
        <v>4811</v>
      </c>
      <c r="D97" s="137" t="s">
        <v>4812</v>
      </c>
    </row>
    <row r="98" ht="27" spans="1:4">
      <c r="A98" s="109" t="s">
        <v>4813</v>
      </c>
      <c r="B98" s="109" t="str">
        <f>"201901301230"</f>
        <v>201901301230</v>
      </c>
      <c r="C98" s="137">
        <v>11</v>
      </c>
      <c r="D98" s="137" t="s">
        <v>4814</v>
      </c>
    </row>
    <row r="99" spans="1:4">
      <c r="A99" s="109" t="s">
        <v>4815</v>
      </c>
      <c r="B99" s="109" t="str">
        <f>"20200130403013"</f>
        <v>20200130403013</v>
      </c>
      <c r="C99" s="137">
        <v>1</v>
      </c>
      <c r="D99" s="137" t="s">
        <v>4166</v>
      </c>
    </row>
    <row r="100" ht="27" spans="1:4">
      <c r="A100" s="109" t="s">
        <v>4816</v>
      </c>
      <c r="B100" s="109" t="str">
        <f>"201801303044"</f>
        <v>201801303044</v>
      </c>
      <c r="C100" s="137">
        <v>192.1</v>
      </c>
      <c r="D100" s="137" t="s">
        <v>4817</v>
      </c>
    </row>
    <row r="101" ht="27" spans="1:4">
      <c r="A101" s="109" t="s">
        <v>4818</v>
      </c>
      <c r="B101" s="109" t="str">
        <f>"201901301129"</f>
        <v>201901301129</v>
      </c>
      <c r="C101" s="137">
        <v>10</v>
      </c>
      <c r="D101" s="137" t="s">
        <v>4819</v>
      </c>
    </row>
    <row r="102" ht="27" spans="1:4">
      <c r="A102" s="109" t="s">
        <v>4820</v>
      </c>
      <c r="B102" s="109" t="str">
        <f>"20200130401048"</f>
        <v>20200130401048</v>
      </c>
      <c r="C102" s="137">
        <v>1</v>
      </c>
      <c r="D102" s="137" t="s">
        <v>633</v>
      </c>
    </row>
    <row r="103" ht="27" spans="1:4">
      <c r="A103" s="109" t="s">
        <v>4821</v>
      </c>
      <c r="B103" s="109" t="str">
        <f>"201901301241"</f>
        <v>201901301241</v>
      </c>
      <c r="C103" s="137">
        <v>4</v>
      </c>
      <c r="D103" s="137" t="s">
        <v>1008</v>
      </c>
    </row>
    <row r="104" spans="1:4">
      <c r="A104" s="109" t="s">
        <v>4822</v>
      </c>
      <c r="B104" s="109" t="str">
        <f>"201901301141"</f>
        <v>201901301141</v>
      </c>
      <c r="C104" s="137">
        <v>0.6</v>
      </c>
      <c r="D104" s="137" t="s">
        <v>1011</v>
      </c>
    </row>
    <row r="105" ht="27" spans="1:4">
      <c r="A105" s="109" t="s">
        <v>4823</v>
      </c>
      <c r="B105" s="109" t="str">
        <f>"201801303002"</f>
        <v>201801303002</v>
      </c>
      <c r="C105" s="137" t="str">
        <f>"10"</f>
        <v>10</v>
      </c>
      <c r="D105" s="137" t="s">
        <v>4824</v>
      </c>
    </row>
    <row r="106" ht="27" spans="1:4">
      <c r="A106" s="109" t="s">
        <v>4825</v>
      </c>
      <c r="B106" s="109" t="str">
        <f>"20200130401001"</f>
        <v>20200130401001</v>
      </c>
      <c r="C106" s="137">
        <v>2.6</v>
      </c>
      <c r="D106" s="137" t="s">
        <v>4826</v>
      </c>
    </row>
    <row r="107" ht="27" spans="1:4">
      <c r="A107" s="109" t="s">
        <v>4827</v>
      </c>
      <c r="B107" s="109" t="str">
        <f>"201801301007"</f>
        <v>201801301007</v>
      </c>
      <c r="C107" s="137">
        <v>20</v>
      </c>
      <c r="D107" s="137" t="s">
        <v>4828</v>
      </c>
    </row>
    <row r="108" ht="27" spans="1:4">
      <c r="A108" s="109" t="s">
        <v>4829</v>
      </c>
      <c r="B108" s="109" t="str">
        <f>"201901301109"</f>
        <v>201901301109</v>
      </c>
      <c r="C108" s="137">
        <v>10</v>
      </c>
      <c r="D108" s="137" t="s">
        <v>4830</v>
      </c>
    </row>
    <row r="109" ht="27" spans="1:4">
      <c r="A109" s="109" t="s">
        <v>4831</v>
      </c>
      <c r="B109" s="109" t="str">
        <f>"201801301028"</f>
        <v>201801301028</v>
      </c>
      <c r="C109" s="137" t="str">
        <f>"1"</f>
        <v>1</v>
      </c>
      <c r="D109" s="137" t="s">
        <v>3859</v>
      </c>
    </row>
    <row r="110" ht="28.5" spans="1:4">
      <c r="A110" s="109" t="s">
        <v>4832</v>
      </c>
      <c r="B110" s="109" t="str">
        <f>"201801303035"</f>
        <v>201801303035</v>
      </c>
      <c r="C110" s="137">
        <v>80</v>
      </c>
      <c r="D110" s="137" t="s">
        <v>4833</v>
      </c>
    </row>
    <row r="111" ht="27" spans="1:4">
      <c r="A111" s="109" t="s">
        <v>4834</v>
      </c>
      <c r="B111" s="109" t="str">
        <f>"201901302140"</f>
        <v>201901302140</v>
      </c>
      <c r="C111" s="137">
        <v>43.4</v>
      </c>
      <c r="D111" s="137" t="s">
        <v>4835</v>
      </c>
    </row>
    <row r="112" ht="27" spans="1:4">
      <c r="A112" s="109" t="s">
        <v>4836</v>
      </c>
      <c r="B112" s="109" t="str">
        <f>"201901302147"</f>
        <v>201901302147</v>
      </c>
      <c r="C112" s="137">
        <v>10</v>
      </c>
      <c r="D112" s="137" t="s">
        <v>4837</v>
      </c>
    </row>
    <row r="113" ht="27" spans="1:4">
      <c r="A113" s="108" t="s">
        <v>4838</v>
      </c>
      <c r="B113" s="294" t="s">
        <v>4839</v>
      </c>
      <c r="C113" s="108">
        <v>1</v>
      </c>
      <c r="D113" s="112" t="s">
        <v>3859</v>
      </c>
    </row>
    <row r="114" ht="27" spans="1:4">
      <c r="A114" s="108" t="s">
        <v>4840</v>
      </c>
      <c r="B114" s="294" t="s">
        <v>4758</v>
      </c>
      <c r="C114" s="108">
        <v>1</v>
      </c>
      <c r="D114" s="112" t="s">
        <v>3859</v>
      </c>
    </row>
    <row r="115" ht="27" spans="1:4">
      <c r="A115" s="57" t="s">
        <v>4841</v>
      </c>
      <c r="B115" s="287" t="s">
        <v>4842</v>
      </c>
      <c r="C115" s="52">
        <v>1.1</v>
      </c>
      <c r="D115" s="52" t="s">
        <v>4843</v>
      </c>
    </row>
    <row r="116" ht="28.5" spans="1:4">
      <c r="A116" s="109" t="s">
        <v>4844</v>
      </c>
      <c r="B116" s="109" t="str">
        <f>"20200130402023"</f>
        <v>20200130402023</v>
      </c>
      <c r="C116" s="137">
        <v>21.8</v>
      </c>
      <c r="D116" s="137" t="s">
        <v>4845</v>
      </c>
    </row>
    <row r="117" ht="27" spans="1:4">
      <c r="A117" s="109" t="s">
        <v>4846</v>
      </c>
      <c r="B117" s="109" t="str">
        <f>"201901303115"</f>
        <v>201901303115</v>
      </c>
      <c r="C117" s="137">
        <v>10.9</v>
      </c>
      <c r="D117" s="137" t="s">
        <v>4847</v>
      </c>
    </row>
    <row r="118" ht="28.5" spans="1:4">
      <c r="A118" s="109" t="s">
        <v>3794</v>
      </c>
      <c r="B118" s="109" t="str">
        <f>"201901301217"</f>
        <v>201901301217</v>
      </c>
      <c r="C118" s="137">
        <v>13.9</v>
      </c>
      <c r="D118" s="137" t="s">
        <v>4848</v>
      </c>
    </row>
    <row r="119" ht="27" spans="1:4">
      <c r="A119" s="109" t="s">
        <v>4849</v>
      </c>
      <c r="B119" s="109" t="str">
        <f>"201901303120"</f>
        <v>201901303120</v>
      </c>
      <c r="C119" s="137">
        <v>10.9</v>
      </c>
      <c r="D119" s="137" t="s">
        <v>4847</v>
      </c>
    </row>
    <row r="120" ht="28.5" spans="1:4">
      <c r="A120" s="109" t="s">
        <v>4850</v>
      </c>
      <c r="B120" s="109" t="str">
        <f>"201801302050"</f>
        <v>201801302050</v>
      </c>
      <c r="C120" s="137">
        <v>56</v>
      </c>
      <c r="D120" s="137" t="s">
        <v>4851</v>
      </c>
    </row>
    <row r="121" ht="27" spans="1:4">
      <c r="A121" s="109" t="s">
        <v>4852</v>
      </c>
      <c r="B121" s="109" t="str">
        <f>"20200130404049"</f>
        <v>20200130404049</v>
      </c>
      <c r="C121" s="137">
        <v>2.9</v>
      </c>
      <c r="D121" s="137" t="s">
        <v>4853</v>
      </c>
    </row>
    <row r="122" ht="28.5" spans="1:4">
      <c r="A122" s="109" t="s">
        <v>4854</v>
      </c>
      <c r="B122" s="109" t="str">
        <f>"20200130402001"</f>
        <v>20200130402001</v>
      </c>
      <c r="C122" s="137">
        <v>27.5</v>
      </c>
      <c r="D122" s="137" t="s">
        <v>4855</v>
      </c>
    </row>
    <row r="123" ht="27" spans="1:4">
      <c r="A123" s="109" t="s">
        <v>4856</v>
      </c>
      <c r="B123" s="109" t="str">
        <f>"20200130401009"</f>
        <v>20200130401009</v>
      </c>
      <c r="C123" s="137">
        <v>1.2</v>
      </c>
      <c r="D123" s="137" t="s">
        <v>652</v>
      </c>
    </row>
    <row r="124" ht="27" spans="1:4">
      <c r="A124" s="109" t="s">
        <v>4857</v>
      </c>
      <c r="B124" s="109" t="str">
        <f>"20200130401014"</f>
        <v>20200130401014</v>
      </c>
      <c r="C124" s="137">
        <v>1.1</v>
      </c>
      <c r="D124" s="137" t="s">
        <v>652</v>
      </c>
    </row>
    <row r="125" ht="27" spans="1:4">
      <c r="A125" s="109" t="s">
        <v>4858</v>
      </c>
      <c r="B125" s="109" t="str">
        <f>"20200130401005"</f>
        <v>20200130401005</v>
      </c>
      <c r="C125" s="137">
        <v>0.9</v>
      </c>
      <c r="D125" s="137" t="s">
        <v>652</v>
      </c>
    </row>
    <row r="126" ht="27" spans="1:4">
      <c r="A126" s="109" t="s">
        <v>4859</v>
      </c>
      <c r="B126" s="109" t="str">
        <f>"201801303051"</f>
        <v>201801303051</v>
      </c>
      <c r="C126" s="137">
        <v>10.9</v>
      </c>
      <c r="D126" s="137" t="s">
        <v>4860</v>
      </c>
    </row>
    <row r="127" spans="1:4">
      <c r="A127" s="109" t="s">
        <v>4861</v>
      </c>
      <c r="B127" s="109" t="str">
        <f>"201801301081"</f>
        <v>201801301081</v>
      </c>
      <c r="C127" s="137" t="str">
        <f>"11"</f>
        <v>11</v>
      </c>
      <c r="D127" s="137" t="s">
        <v>4862</v>
      </c>
    </row>
    <row r="128" ht="28.5" spans="1:4">
      <c r="A128" s="109" t="s">
        <v>4863</v>
      </c>
      <c r="B128" s="109" t="str">
        <f>"201901301211"</f>
        <v>201901301211</v>
      </c>
      <c r="C128" s="137" t="str">
        <f>"11"</f>
        <v>11</v>
      </c>
      <c r="D128" s="137" t="s">
        <v>4864</v>
      </c>
    </row>
    <row r="129" ht="28.5" spans="1:4">
      <c r="A129" s="109" t="s">
        <v>4865</v>
      </c>
      <c r="B129" s="109" t="str">
        <f>"201701302020"</f>
        <v>201701302020</v>
      </c>
      <c r="C129" s="137" t="str">
        <f>"226.7"</f>
        <v>226.7</v>
      </c>
      <c r="D129" s="137" t="s">
        <v>4866</v>
      </c>
    </row>
    <row r="130" ht="28.5" spans="1:4">
      <c r="A130" s="109" t="s">
        <v>4867</v>
      </c>
      <c r="B130" s="109" t="str">
        <f>"201801302026"</f>
        <v>201801302026</v>
      </c>
      <c r="C130" s="137">
        <v>246.2</v>
      </c>
      <c r="D130" s="137" t="s">
        <v>4868</v>
      </c>
    </row>
    <row r="131" ht="27" spans="1:4">
      <c r="A131" s="109" t="s">
        <v>4869</v>
      </c>
      <c r="B131" s="109" t="str">
        <f>"201801303030"</f>
        <v>201801303030</v>
      </c>
      <c r="C131" s="137">
        <v>10</v>
      </c>
      <c r="D131" s="137" t="s">
        <v>4870</v>
      </c>
    </row>
    <row r="132" ht="27" spans="1:4">
      <c r="A132" s="109" t="s">
        <v>4871</v>
      </c>
      <c r="B132" s="109" t="str">
        <f>"201901301223"</f>
        <v>201901301223</v>
      </c>
      <c r="C132" s="137" t="str">
        <f>"10"</f>
        <v>10</v>
      </c>
      <c r="D132" s="137" t="s">
        <v>4872</v>
      </c>
    </row>
    <row r="133" ht="27" spans="1:4">
      <c r="A133" s="109" t="s">
        <v>4873</v>
      </c>
      <c r="B133" s="109" t="str">
        <f>"201701303003"</f>
        <v>201701303003</v>
      </c>
      <c r="C133" s="137">
        <v>10</v>
      </c>
      <c r="D133" s="137" t="s">
        <v>4872</v>
      </c>
    </row>
    <row r="134" ht="27" spans="1:4">
      <c r="A134" s="109" t="s">
        <v>4874</v>
      </c>
      <c r="B134" s="109" t="str">
        <f>"201901301201"</f>
        <v>201901301201</v>
      </c>
      <c r="C134" s="137">
        <v>191.4</v>
      </c>
      <c r="D134" s="137" t="s">
        <v>4875</v>
      </c>
    </row>
    <row r="135" ht="27" spans="1:4">
      <c r="A135" s="109" t="s">
        <v>4876</v>
      </c>
      <c r="B135" s="109" t="str">
        <f>"201801301046"</f>
        <v>201801301046</v>
      </c>
      <c r="C135" s="137">
        <v>12.1</v>
      </c>
      <c r="D135" s="137" t="s">
        <v>4877</v>
      </c>
    </row>
    <row r="136" spans="1:4">
      <c r="A136" s="109" t="s">
        <v>4878</v>
      </c>
      <c r="B136" s="109" t="str">
        <f>"201801302054"</f>
        <v>201801302054</v>
      </c>
      <c r="C136" s="137">
        <v>22.6</v>
      </c>
      <c r="D136" s="137" t="s">
        <v>4879</v>
      </c>
    </row>
    <row r="137" ht="28.5" spans="1:4">
      <c r="A137" s="109" t="s">
        <v>4880</v>
      </c>
      <c r="B137" s="109" t="str">
        <f>"20200130404032"</f>
        <v>20200130404032</v>
      </c>
      <c r="C137" s="137">
        <v>6</v>
      </c>
      <c r="D137" s="137" t="s">
        <v>4881</v>
      </c>
    </row>
    <row r="138" ht="28.5" spans="1:4">
      <c r="A138" s="109" t="s">
        <v>4882</v>
      </c>
      <c r="B138" s="109" t="str">
        <f>"201901302110"</f>
        <v>201901302110</v>
      </c>
      <c r="C138" s="137" t="str">
        <f>"6"</f>
        <v>6</v>
      </c>
      <c r="D138" s="137" t="s">
        <v>4883</v>
      </c>
    </row>
    <row r="139" ht="27" spans="1:4">
      <c r="A139" s="109" t="s">
        <v>4884</v>
      </c>
      <c r="B139" s="109" t="str">
        <f>"201801302013"</f>
        <v>201801302013</v>
      </c>
      <c r="C139" s="137">
        <v>11</v>
      </c>
      <c r="D139" s="137" t="s">
        <v>4885</v>
      </c>
    </row>
    <row r="140" ht="42" spans="1:4">
      <c r="A140" s="109" t="s">
        <v>4886</v>
      </c>
      <c r="B140" s="109" t="str">
        <f>"201801303016"</f>
        <v>201801303016</v>
      </c>
      <c r="C140" s="137">
        <v>404.2</v>
      </c>
      <c r="D140" s="137" t="s">
        <v>4887</v>
      </c>
    </row>
    <row r="141" ht="28.5" spans="1:4">
      <c r="A141" s="109" t="s">
        <v>4888</v>
      </c>
      <c r="B141" s="109" t="str">
        <f>"201901302120"</f>
        <v>201901302120</v>
      </c>
      <c r="C141" s="137">
        <v>10</v>
      </c>
      <c r="D141" s="137" t="s">
        <v>4889</v>
      </c>
    </row>
    <row r="142" ht="27" spans="1:4">
      <c r="A142" s="109" t="s">
        <v>4890</v>
      </c>
      <c r="B142" s="109" t="str">
        <f>"201901302126"</f>
        <v>201901302126</v>
      </c>
      <c r="C142" s="137">
        <v>11.1</v>
      </c>
      <c r="D142" s="137" t="s">
        <v>4891</v>
      </c>
    </row>
    <row r="143" ht="28.5" spans="1:4">
      <c r="A143" s="109" t="s">
        <v>4892</v>
      </c>
      <c r="B143" s="109" t="str">
        <f>"201901302127"</f>
        <v>201901302127</v>
      </c>
      <c r="C143" s="137">
        <v>15.4</v>
      </c>
      <c r="D143" s="137" t="s">
        <v>4893</v>
      </c>
    </row>
    <row r="144" ht="28.5" spans="1:4">
      <c r="A144" s="109" t="s">
        <v>4894</v>
      </c>
      <c r="B144" s="109" t="str">
        <f>"20200130403027"</f>
        <v>20200130403027</v>
      </c>
      <c r="C144" s="137">
        <v>2.6</v>
      </c>
      <c r="D144" s="137" t="s">
        <v>4895</v>
      </c>
    </row>
    <row r="145" ht="28.5" spans="1:4">
      <c r="A145" s="109" t="s">
        <v>4896</v>
      </c>
      <c r="B145" s="109" t="str">
        <f>"20200130404014"</f>
        <v>20200130404014</v>
      </c>
      <c r="C145" s="137">
        <v>6.3</v>
      </c>
      <c r="D145" s="137" t="s">
        <v>4897</v>
      </c>
    </row>
    <row r="146" ht="27" spans="1:4">
      <c r="A146" s="109" t="s">
        <v>4898</v>
      </c>
      <c r="B146" s="109" t="str">
        <f>"20200130401021"</f>
        <v>20200130401021</v>
      </c>
      <c r="C146" s="137">
        <v>3.6</v>
      </c>
      <c r="D146" s="137" t="s">
        <v>4899</v>
      </c>
    </row>
    <row r="147" ht="27" spans="1:4">
      <c r="A147" s="109" t="s">
        <v>4900</v>
      </c>
      <c r="B147" s="109" t="str">
        <f>"201901301145"</f>
        <v>201901301145</v>
      </c>
      <c r="C147" s="137">
        <v>10</v>
      </c>
      <c r="D147" s="137" t="s">
        <v>4901</v>
      </c>
    </row>
    <row r="148" ht="27" spans="1:4">
      <c r="A148" s="108" t="s">
        <v>4902</v>
      </c>
      <c r="B148" s="294" t="s">
        <v>4903</v>
      </c>
      <c r="C148" s="108">
        <v>320</v>
      </c>
      <c r="D148" s="112" t="s">
        <v>4904</v>
      </c>
    </row>
    <row r="149" ht="28.5" spans="1:4">
      <c r="A149" s="57" t="s">
        <v>4905</v>
      </c>
      <c r="B149" s="287" t="s">
        <v>4906</v>
      </c>
      <c r="C149" s="52">
        <v>5.7</v>
      </c>
      <c r="D149" s="52" t="s">
        <v>4907</v>
      </c>
    </row>
    <row r="150" ht="28.5" spans="1:4">
      <c r="A150" s="109" t="s">
        <v>4908</v>
      </c>
      <c r="B150" s="109" t="str">
        <f>"201901303104"</f>
        <v>201901303104</v>
      </c>
      <c r="C150" s="137" t="str">
        <f>"16"</f>
        <v>16</v>
      </c>
      <c r="D150" s="137" t="s">
        <v>4909</v>
      </c>
    </row>
    <row r="151" ht="27" spans="1:4">
      <c r="A151" s="109" t="s">
        <v>4910</v>
      </c>
      <c r="B151" s="109" t="str">
        <f>"201801301030"</f>
        <v>201801301030</v>
      </c>
      <c r="C151" s="137">
        <v>18.4</v>
      </c>
      <c r="D151" s="137" t="s">
        <v>4911</v>
      </c>
    </row>
    <row r="152" ht="30" spans="1:4">
      <c r="A152" s="109" t="s">
        <v>4912</v>
      </c>
      <c r="B152" s="109" t="str">
        <f>"20200130402045"</f>
        <v>20200130402045</v>
      </c>
      <c r="C152" s="137">
        <v>1.7</v>
      </c>
      <c r="D152" s="137" t="s">
        <v>4913</v>
      </c>
    </row>
    <row r="153" ht="28.5" spans="1:4">
      <c r="A153" s="109" t="s">
        <v>4914</v>
      </c>
      <c r="B153" s="109" t="str">
        <f>"201801301060"</f>
        <v>201801301060</v>
      </c>
      <c r="C153" s="137">
        <v>21.8</v>
      </c>
      <c r="D153" s="137" t="s">
        <v>4915</v>
      </c>
    </row>
    <row r="154" ht="27" spans="1:4">
      <c r="A154" s="109" t="s">
        <v>4916</v>
      </c>
      <c r="B154" s="109" t="str">
        <f>"201801301063"</f>
        <v>201801301063</v>
      </c>
      <c r="C154" s="137">
        <v>21.1</v>
      </c>
      <c r="D154" s="137" t="s">
        <v>4917</v>
      </c>
    </row>
    <row r="155" ht="27" spans="1:4">
      <c r="A155" s="109" t="s">
        <v>4918</v>
      </c>
      <c r="B155" s="109" t="str">
        <f>"201801301064"</f>
        <v>201801301064</v>
      </c>
      <c r="C155" s="137">
        <v>20</v>
      </c>
      <c r="D155" s="137" t="s">
        <v>4919</v>
      </c>
    </row>
    <row r="156" ht="30" spans="1:4">
      <c r="A156" s="109" t="s">
        <v>4920</v>
      </c>
      <c r="B156" s="109" t="str">
        <f>"201901301238"</f>
        <v>201901301238</v>
      </c>
      <c r="C156" s="137">
        <v>32.5</v>
      </c>
      <c r="D156" s="137" t="s">
        <v>4921</v>
      </c>
    </row>
    <row r="157" ht="27" spans="1:4">
      <c r="A157" s="109" t="s">
        <v>4922</v>
      </c>
      <c r="B157" s="109" t="str">
        <f>"201801301025"</f>
        <v>201801301025</v>
      </c>
      <c r="C157" s="137">
        <v>10.8</v>
      </c>
      <c r="D157" s="137" t="s">
        <v>4923</v>
      </c>
    </row>
    <row r="158" ht="28.5" spans="1:4">
      <c r="A158" s="166" t="s">
        <v>4924</v>
      </c>
      <c r="B158" s="109" t="str">
        <f>"201801301027"</f>
        <v>201801301027</v>
      </c>
      <c r="C158" s="137" t="str">
        <f>"11"</f>
        <v>11</v>
      </c>
      <c r="D158" s="137" t="s">
        <v>4925</v>
      </c>
    </row>
    <row r="159" ht="30" spans="1:4">
      <c r="A159" s="109" t="s">
        <v>4926</v>
      </c>
      <c r="B159" s="109" t="str">
        <f>"201901301144"</f>
        <v>201901301144</v>
      </c>
      <c r="C159" s="137">
        <v>10</v>
      </c>
      <c r="D159" s="137" t="s">
        <v>4927</v>
      </c>
    </row>
    <row r="160" ht="27" spans="1:4">
      <c r="A160" s="109" t="s">
        <v>4928</v>
      </c>
      <c r="B160" s="109" t="str">
        <f>"20200130404038"</f>
        <v>20200130404038</v>
      </c>
      <c r="C160" s="137">
        <v>4.7</v>
      </c>
      <c r="D160" s="137" t="s">
        <v>4929</v>
      </c>
    </row>
    <row r="161" ht="28.5" spans="1:4">
      <c r="A161" s="109" t="s">
        <v>4930</v>
      </c>
      <c r="B161" s="109" t="str">
        <f>"201901301204"</f>
        <v>201901301204</v>
      </c>
      <c r="C161" s="137">
        <v>16.4</v>
      </c>
      <c r="D161" s="137" t="s">
        <v>4931</v>
      </c>
    </row>
    <row r="162" ht="28.5" spans="1:4">
      <c r="A162" s="109" t="s">
        <v>4932</v>
      </c>
      <c r="B162" s="109" t="str">
        <f>"20200130401044"</f>
        <v>20200130401044</v>
      </c>
      <c r="C162" s="137">
        <v>10.6</v>
      </c>
      <c r="D162" s="137" t="s">
        <v>4933</v>
      </c>
    </row>
    <row r="163" ht="42" spans="1:4">
      <c r="A163" s="109" t="s">
        <v>4934</v>
      </c>
      <c r="B163" s="109" t="str">
        <f>"201801303019"</f>
        <v>201801303019</v>
      </c>
      <c r="C163" s="137">
        <v>5.9</v>
      </c>
      <c r="D163" s="137" t="s">
        <v>4935</v>
      </c>
    </row>
    <row r="164" ht="27" spans="1:4">
      <c r="A164" s="109" t="s">
        <v>4936</v>
      </c>
      <c r="B164" s="109" t="str">
        <f>"20200130402014"</f>
        <v>20200130402014</v>
      </c>
      <c r="C164" s="137">
        <v>4.9</v>
      </c>
      <c r="D164" s="137" t="s">
        <v>4929</v>
      </c>
    </row>
    <row r="165" ht="27" spans="1:4">
      <c r="A165" s="109" t="s">
        <v>4937</v>
      </c>
      <c r="B165" s="109" t="str">
        <f>"201901303139"</f>
        <v>201901303139</v>
      </c>
      <c r="C165" s="137">
        <v>1.5</v>
      </c>
      <c r="D165" s="137" t="s">
        <v>4938</v>
      </c>
    </row>
    <row r="166" ht="27" spans="1:4">
      <c r="A166" s="109" t="s">
        <v>4939</v>
      </c>
      <c r="B166" s="109" t="str">
        <f>"20200130401028"</f>
        <v>20200130401028</v>
      </c>
      <c r="C166" s="137">
        <v>4.2</v>
      </c>
      <c r="D166" s="137" t="s">
        <v>4940</v>
      </c>
    </row>
    <row r="167" ht="28.5" spans="1:4">
      <c r="A167" s="109" t="s">
        <v>4941</v>
      </c>
      <c r="B167" s="109" t="str">
        <f>"201801301080"</f>
        <v>201801301080</v>
      </c>
      <c r="C167" s="137" t="str">
        <f>"11"</f>
        <v>11</v>
      </c>
      <c r="D167" s="137" t="s">
        <v>4942</v>
      </c>
    </row>
    <row r="168" ht="40.5" spans="1:4">
      <c r="A168" s="166" t="s">
        <v>4943</v>
      </c>
      <c r="B168" s="109" t="str">
        <f>"201801301043"</f>
        <v>201801301043</v>
      </c>
      <c r="C168" s="137">
        <v>12</v>
      </c>
      <c r="D168" s="137" t="s">
        <v>4944</v>
      </c>
    </row>
    <row r="169" ht="30" spans="1:4">
      <c r="A169" s="109" t="s">
        <v>4945</v>
      </c>
      <c r="B169" s="109" t="str">
        <f>"20200130403039"</f>
        <v>20200130403039</v>
      </c>
      <c r="C169" s="137">
        <v>4.3</v>
      </c>
      <c r="D169" s="137" t="s">
        <v>4946</v>
      </c>
    </row>
    <row r="170" ht="30" spans="1:4">
      <c r="A170" s="166" t="s">
        <v>4947</v>
      </c>
      <c r="B170" s="109" t="str">
        <f>"201801303022"</f>
        <v>201801303022</v>
      </c>
      <c r="C170" s="137" t="str">
        <f>"20"</f>
        <v>20</v>
      </c>
      <c r="D170" s="137" t="s">
        <v>4948</v>
      </c>
    </row>
    <row r="171" ht="27" spans="1:4">
      <c r="A171" s="109" t="s">
        <v>4949</v>
      </c>
      <c r="B171" s="109" t="str">
        <f>"201901301146"</f>
        <v>201901301146</v>
      </c>
      <c r="C171" s="137">
        <v>13.3</v>
      </c>
      <c r="D171" s="137" t="s">
        <v>4950</v>
      </c>
    </row>
    <row r="172" ht="27" spans="1:4">
      <c r="A172" s="108" t="s">
        <v>4951</v>
      </c>
      <c r="B172" s="294" t="s">
        <v>4952</v>
      </c>
      <c r="C172" s="108">
        <v>42</v>
      </c>
      <c r="D172" s="167" t="s">
        <v>4953</v>
      </c>
    </row>
    <row r="173" ht="27" spans="1:4">
      <c r="A173" s="109" t="s">
        <v>4954</v>
      </c>
      <c r="B173" s="109" t="str">
        <f>"201901301244"</f>
        <v>201901301244</v>
      </c>
      <c r="C173" s="137" t="str">
        <f>"13"</f>
        <v>13</v>
      </c>
      <c r="D173" s="137" t="s">
        <v>4955</v>
      </c>
    </row>
    <row r="174" ht="40.5" spans="1:4">
      <c r="A174" s="109" t="s">
        <v>4956</v>
      </c>
      <c r="B174" s="109" t="str">
        <f>"201901301226"</f>
        <v>201901301226</v>
      </c>
      <c r="C174" s="137">
        <v>19.5</v>
      </c>
      <c r="D174" s="137" t="s">
        <v>4957</v>
      </c>
    </row>
    <row r="175" ht="42" spans="1:4">
      <c r="A175" s="109" t="s">
        <v>4958</v>
      </c>
      <c r="B175" s="109" t="str">
        <f>"20200130401011"</f>
        <v>20200130401011</v>
      </c>
      <c r="C175" s="137">
        <v>8.3</v>
      </c>
      <c r="D175" s="137" t="s">
        <v>4959</v>
      </c>
    </row>
    <row r="176" ht="40.5" spans="1:4">
      <c r="A176" s="168" t="s">
        <v>4960</v>
      </c>
      <c r="B176" s="294" t="s">
        <v>4961</v>
      </c>
      <c r="C176" s="108">
        <v>310</v>
      </c>
      <c r="D176" s="112" t="s">
        <v>4962</v>
      </c>
    </row>
    <row r="177" ht="42" spans="1:4">
      <c r="A177" s="166" t="s">
        <v>4963</v>
      </c>
      <c r="B177" s="109" t="str">
        <f>"201901301206"</f>
        <v>201901301206</v>
      </c>
      <c r="C177" s="137">
        <v>10</v>
      </c>
      <c r="D177" s="137" t="s">
        <v>4964</v>
      </c>
    </row>
    <row r="178" ht="42" spans="1:4">
      <c r="A178" s="109" t="s">
        <v>4965</v>
      </c>
      <c r="B178" s="109" t="str">
        <f>"201901303117"</f>
        <v>201901303117</v>
      </c>
      <c r="C178" s="137">
        <v>10</v>
      </c>
      <c r="D178" s="137" t="s">
        <v>4964</v>
      </c>
    </row>
    <row r="179" ht="27" spans="1:4">
      <c r="A179" s="166" t="s">
        <v>4966</v>
      </c>
      <c r="B179" s="109" t="str">
        <f>"20200130403024"</f>
        <v>20200130403024</v>
      </c>
      <c r="C179" s="137">
        <v>6.4</v>
      </c>
      <c r="D179" s="137" t="s">
        <v>4967</v>
      </c>
    </row>
    <row r="180" ht="42" spans="1:4">
      <c r="A180" s="109" t="s">
        <v>4968</v>
      </c>
      <c r="B180" s="109" t="str">
        <f>"201801301053"</f>
        <v>201801301053</v>
      </c>
      <c r="C180" s="137">
        <v>10</v>
      </c>
      <c r="D180" s="137" t="s">
        <v>4964</v>
      </c>
    </row>
    <row r="181" ht="42" spans="1:4">
      <c r="A181" s="109" t="s">
        <v>4969</v>
      </c>
      <c r="B181" s="109" t="str">
        <f>"201901301136"</f>
        <v>201901301136</v>
      </c>
      <c r="C181" s="137" t="str">
        <f>"10"</f>
        <v>10</v>
      </c>
      <c r="D181" s="137" t="s">
        <v>4964</v>
      </c>
    </row>
    <row r="182" ht="42" spans="1:4">
      <c r="A182" s="109" t="s">
        <v>4970</v>
      </c>
      <c r="B182" s="109" t="str">
        <f>"201901303109"</f>
        <v>201901303109</v>
      </c>
      <c r="C182" s="137">
        <v>30.8</v>
      </c>
      <c r="D182" s="137" t="s">
        <v>4971</v>
      </c>
    </row>
    <row r="183" ht="28.5" spans="1:4">
      <c r="A183" s="109" t="s">
        <v>4972</v>
      </c>
      <c r="B183" s="109" t="str">
        <f>"201801301054"</f>
        <v>201801301054</v>
      </c>
      <c r="C183" s="137">
        <v>30.3</v>
      </c>
      <c r="D183" s="137" t="s">
        <v>4973</v>
      </c>
    </row>
    <row r="184" ht="42" spans="1:4">
      <c r="A184" s="109" t="s">
        <v>4974</v>
      </c>
      <c r="B184" s="109" t="str">
        <f>"201801303048"</f>
        <v>201801303048</v>
      </c>
      <c r="C184" s="137">
        <v>24.1</v>
      </c>
      <c r="D184" s="137" t="s">
        <v>4975</v>
      </c>
    </row>
    <row r="185" ht="40.5" spans="1:4">
      <c r="A185" s="166" t="s">
        <v>4976</v>
      </c>
      <c r="B185" s="109" t="str">
        <f>"201901301202"</f>
        <v>201901301202</v>
      </c>
      <c r="C185" s="137">
        <v>16.1</v>
      </c>
      <c r="D185" s="137" t="s">
        <v>4977</v>
      </c>
    </row>
    <row r="186" ht="40.5" spans="1:4">
      <c r="A186" s="109" t="s">
        <v>4978</v>
      </c>
      <c r="B186" s="109" t="str">
        <f>"201801301032"</f>
        <v>201801301032</v>
      </c>
      <c r="C186" s="137">
        <v>2</v>
      </c>
      <c r="D186" s="137" t="s">
        <v>1139</v>
      </c>
    </row>
    <row r="187" ht="40.5" spans="1:4">
      <c r="A187" s="109" t="s">
        <v>4979</v>
      </c>
      <c r="B187" s="109" t="str">
        <f>"201901301133"</f>
        <v>201901301133</v>
      </c>
      <c r="C187" s="137">
        <v>4.3</v>
      </c>
      <c r="D187" s="137" t="s">
        <v>4980</v>
      </c>
    </row>
    <row r="188" ht="43.5" spans="1:4">
      <c r="A188" s="166" t="s">
        <v>4981</v>
      </c>
      <c r="B188" s="109" t="str">
        <f>"201801301015"</f>
        <v>201801301015</v>
      </c>
      <c r="C188" s="137">
        <v>21.1</v>
      </c>
      <c r="D188" s="137" t="s">
        <v>4982</v>
      </c>
    </row>
    <row r="189" ht="54" spans="1:4">
      <c r="A189" s="109" t="s">
        <v>4983</v>
      </c>
      <c r="B189" s="109" t="str">
        <f>"201801301036"</f>
        <v>201801301036</v>
      </c>
      <c r="C189" s="137">
        <v>22.1</v>
      </c>
      <c r="D189" s="137" t="s">
        <v>4984</v>
      </c>
    </row>
    <row r="190" ht="54" spans="1:4">
      <c r="A190" s="166" t="s">
        <v>4985</v>
      </c>
      <c r="B190" s="109" t="str">
        <f>"20200130401016"</f>
        <v>20200130401016</v>
      </c>
      <c r="C190" s="137">
        <v>4.5</v>
      </c>
      <c r="D190" s="137" t="s">
        <v>4986</v>
      </c>
    </row>
    <row r="191" ht="40.5" spans="1:4">
      <c r="A191" s="109" t="s">
        <v>4987</v>
      </c>
      <c r="B191" s="109" t="str">
        <f>"201801301084"</f>
        <v>201801301084</v>
      </c>
      <c r="C191" s="137">
        <v>2.1</v>
      </c>
      <c r="D191" s="137" t="s">
        <v>4988</v>
      </c>
    </row>
    <row r="192" ht="42" spans="1:4">
      <c r="A192" s="166" t="s">
        <v>4989</v>
      </c>
      <c r="B192" s="109" t="str">
        <f>"201801301089"</f>
        <v>201801301089</v>
      </c>
      <c r="C192" s="137">
        <v>82.7</v>
      </c>
      <c r="D192" s="137" t="s">
        <v>4990</v>
      </c>
    </row>
    <row r="193" ht="40.5" spans="1:4">
      <c r="A193" s="109" t="s">
        <v>4991</v>
      </c>
      <c r="B193" s="109" t="str">
        <f>"20200130401006"</f>
        <v>20200130401006</v>
      </c>
      <c r="C193" s="137">
        <v>3.7</v>
      </c>
      <c r="D193" s="137" t="s">
        <v>4992</v>
      </c>
    </row>
    <row r="194" ht="40.5" spans="1:4">
      <c r="A194" s="166" t="s">
        <v>4993</v>
      </c>
      <c r="B194" s="109" t="str">
        <f>"20200130401010"</f>
        <v>20200130401010</v>
      </c>
      <c r="C194" s="137">
        <v>4.2</v>
      </c>
      <c r="D194" s="137" t="s">
        <v>4994</v>
      </c>
    </row>
    <row r="195" ht="42" spans="1:4">
      <c r="A195" s="109" t="s">
        <v>4995</v>
      </c>
      <c r="B195" s="109" t="str">
        <f>"20200130404015"</f>
        <v>20200130404015</v>
      </c>
      <c r="C195" s="137">
        <v>4.3</v>
      </c>
      <c r="D195" s="137" t="s">
        <v>4996</v>
      </c>
    </row>
    <row r="196" ht="45" spans="1:4">
      <c r="A196" s="109" t="s">
        <v>4997</v>
      </c>
      <c r="B196" s="109" t="str">
        <f>"201901301246"</f>
        <v>201901301246</v>
      </c>
      <c r="C196" s="137">
        <v>6.3</v>
      </c>
      <c r="D196" s="137" t="s">
        <v>4998</v>
      </c>
    </row>
    <row r="197" ht="43.5" spans="1:4">
      <c r="A197" s="166" t="s">
        <v>4999</v>
      </c>
      <c r="B197" s="109" t="str">
        <f>"201801303060"</f>
        <v>201801303060</v>
      </c>
      <c r="C197" s="137">
        <v>37.4</v>
      </c>
      <c r="D197" s="137" t="s">
        <v>5000</v>
      </c>
    </row>
    <row r="198" ht="42" spans="1:4">
      <c r="A198" s="109" t="s">
        <v>5001</v>
      </c>
      <c r="B198" s="109" t="str">
        <f>"20200130402039"</f>
        <v>20200130402039</v>
      </c>
      <c r="C198" s="137">
        <v>5.8</v>
      </c>
      <c r="D198" s="137" t="s">
        <v>5002</v>
      </c>
    </row>
    <row r="199" ht="42" spans="1:4">
      <c r="A199" s="57" t="s">
        <v>5003</v>
      </c>
      <c r="B199" s="287" t="s">
        <v>5004</v>
      </c>
      <c r="C199" s="52">
        <v>14.9</v>
      </c>
      <c r="D199" s="52" t="s">
        <v>5005</v>
      </c>
    </row>
    <row r="200" ht="43.5" spans="1:4">
      <c r="A200" s="109" t="s">
        <v>5006</v>
      </c>
      <c r="B200" s="109" t="str">
        <f>"201901301124"</f>
        <v>201901301124</v>
      </c>
      <c r="C200" s="137">
        <v>13.1</v>
      </c>
      <c r="D200" s="137" t="s">
        <v>5007</v>
      </c>
    </row>
    <row r="201" ht="43.5" spans="1:4">
      <c r="A201" s="109" t="s">
        <v>5008</v>
      </c>
      <c r="B201" s="109" t="str">
        <f>"201801301076"</f>
        <v>201801301076</v>
      </c>
      <c r="C201" s="137">
        <v>32.3</v>
      </c>
      <c r="D201" s="137" t="s">
        <v>5009</v>
      </c>
    </row>
    <row r="202" ht="40.5" spans="1:4">
      <c r="A202" s="109" t="s">
        <v>5010</v>
      </c>
      <c r="B202" s="109" t="str">
        <f>"201901301208"</f>
        <v>201901301208</v>
      </c>
      <c r="C202" s="137">
        <v>16.1</v>
      </c>
      <c r="D202" s="137" t="s">
        <v>5011</v>
      </c>
    </row>
    <row r="203" ht="40.5" spans="1:4">
      <c r="A203" s="166" t="s">
        <v>5012</v>
      </c>
      <c r="B203" s="109" t="str">
        <f>"20200130404023"</f>
        <v>20200130404023</v>
      </c>
      <c r="C203" s="137">
        <v>4.4</v>
      </c>
      <c r="D203" s="137" t="s">
        <v>5013</v>
      </c>
    </row>
    <row r="204" ht="42" spans="1:4">
      <c r="A204" s="166" t="s">
        <v>5014</v>
      </c>
      <c r="B204" s="109" t="str">
        <f>"201901301125"</f>
        <v>201901301125</v>
      </c>
      <c r="C204" s="137">
        <v>4.1</v>
      </c>
      <c r="D204" s="137" t="s">
        <v>5015</v>
      </c>
    </row>
    <row r="205" ht="45" spans="1:4">
      <c r="A205" s="109" t="s">
        <v>5016</v>
      </c>
      <c r="B205" s="109" t="str">
        <f>"20200130404006"</f>
        <v>20200130404006</v>
      </c>
      <c r="C205" s="137">
        <v>4.6</v>
      </c>
      <c r="D205" s="137" t="s">
        <v>5017</v>
      </c>
    </row>
    <row r="206" ht="40.5" spans="1:4">
      <c r="A206" s="109" t="s">
        <v>5018</v>
      </c>
      <c r="B206" s="109" t="str">
        <f>"20200130404001"</f>
        <v>20200130404001</v>
      </c>
      <c r="C206" s="137">
        <v>6.7</v>
      </c>
      <c r="D206" s="137" t="s">
        <v>5019</v>
      </c>
    </row>
    <row r="207" ht="67.5" spans="1:4">
      <c r="A207" s="109" t="s">
        <v>5020</v>
      </c>
      <c r="B207" s="109" t="str">
        <f>"201901303101"</f>
        <v>201901303101</v>
      </c>
      <c r="C207" s="137">
        <v>6.6</v>
      </c>
      <c r="D207" s="137" t="s">
        <v>5021</v>
      </c>
    </row>
    <row r="208" ht="58.5" spans="1:4">
      <c r="A208" s="109" t="s">
        <v>5022</v>
      </c>
      <c r="B208" s="109" t="str">
        <f>"20200130402003"</f>
        <v>20200130402003</v>
      </c>
      <c r="C208" s="137">
        <v>1.8</v>
      </c>
      <c r="D208" s="137" t="s">
        <v>5023</v>
      </c>
    </row>
    <row r="209" ht="43.5" spans="1:4">
      <c r="A209" s="109" t="s">
        <v>4744</v>
      </c>
      <c r="B209" s="109" t="str">
        <f>"201901301219"</f>
        <v>201901301219</v>
      </c>
      <c r="C209" s="137">
        <v>16.6</v>
      </c>
      <c r="D209" s="137" t="s">
        <v>5024</v>
      </c>
    </row>
    <row r="210" ht="54" spans="1:4">
      <c r="A210" s="166" t="s">
        <v>5025</v>
      </c>
      <c r="B210" s="109" t="str">
        <f>"20200130401049"</f>
        <v>20200130401049</v>
      </c>
      <c r="C210" s="137">
        <v>2.8</v>
      </c>
      <c r="D210" s="137" t="s">
        <v>5026</v>
      </c>
    </row>
    <row r="211" ht="55.5" spans="1:4">
      <c r="A211" s="109" t="s">
        <v>5027</v>
      </c>
      <c r="B211" s="109" t="str">
        <f>"201701302012"</f>
        <v>201701302012</v>
      </c>
      <c r="C211" s="137">
        <v>60.1</v>
      </c>
      <c r="D211" s="137" t="s">
        <v>5028</v>
      </c>
    </row>
    <row r="212" ht="54" spans="1:4">
      <c r="A212" s="109" t="s">
        <v>5029</v>
      </c>
      <c r="B212" s="109" t="str">
        <f>"201901301132"</f>
        <v>201901301132</v>
      </c>
      <c r="C212" s="137" t="str">
        <f>"11"</f>
        <v>11</v>
      </c>
      <c r="D212" s="137" t="s">
        <v>5030</v>
      </c>
    </row>
    <row r="213" ht="54" spans="1:4">
      <c r="A213" s="166" t="s">
        <v>5031</v>
      </c>
      <c r="B213" s="109" t="str">
        <f>"20200130403031"</f>
        <v>20200130403031</v>
      </c>
      <c r="C213" s="137">
        <v>3.6</v>
      </c>
      <c r="D213" s="137" t="s">
        <v>5032</v>
      </c>
    </row>
    <row r="214" ht="42" spans="1:4">
      <c r="A214" s="109" t="s">
        <v>5033</v>
      </c>
      <c r="B214" s="109" t="str">
        <f>"201801301103"</f>
        <v>201801301103</v>
      </c>
      <c r="C214" s="137">
        <v>105.9</v>
      </c>
      <c r="D214" s="137" t="s">
        <v>5034</v>
      </c>
    </row>
    <row r="215" ht="54" spans="1:4">
      <c r="A215" s="168" t="s">
        <v>5035</v>
      </c>
      <c r="B215" s="294" t="s">
        <v>5036</v>
      </c>
      <c r="C215" s="108">
        <v>368</v>
      </c>
      <c r="D215" s="112" t="s">
        <v>5037</v>
      </c>
    </row>
    <row r="216" ht="43.5" spans="1:4">
      <c r="A216" s="57" t="s">
        <v>5038</v>
      </c>
      <c r="B216" s="287" t="s">
        <v>5039</v>
      </c>
      <c r="C216" s="52">
        <v>112.2</v>
      </c>
      <c r="D216" s="52" t="s">
        <v>5040</v>
      </c>
    </row>
    <row r="217" ht="45" spans="1:4">
      <c r="A217" s="109" t="s">
        <v>5041</v>
      </c>
      <c r="B217" s="109" t="str">
        <f>"201801301090"</f>
        <v>201801301090</v>
      </c>
      <c r="C217" s="137">
        <v>293.4</v>
      </c>
      <c r="D217" s="137" t="s">
        <v>5042</v>
      </c>
    </row>
    <row r="218" ht="57" spans="1:4">
      <c r="A218" s="109" t="s">
        <v>5043</v>
      </c>
      <c r="B218" s="109" t="str">
        <f>"20200130404045"</f>
        <v>20200130404045</v>
      </c>
      <c r="C218" s="137">
        <v>8.3</v>
      </c>
      <c r="D218" s="137" t="s">
        <v>5044</v>
      </c>
    </row>
    <row r="219" ht="55.5" spans="1:4">
      <c r="A219" s="109" t="s">
        <v>5045</v>
      </c>
      <c r="B219" s="109" t="str">
        <f>"201901301243"</f>
        <v>201901301243</v>
      </c>
      <c r="C219" s="137">
        <v>16.5</v>
      </c>
      <c r="D219" s="137" t="s">
        <v>5046</v>
      </c>
    </row>
    <row r="220" ht="67.5" spans="1:4">
      <c r="A220" s="109" t="s">
        <v>5047</v>
      </c>
      <c r="B220" s="109" t="str">
        <f>"201901301112"</f>
        <v>201901301112</v>
      </c>
      <c r="C220" s="137">
        <v>13.1</v>
      </c>
      <c r="D220" s="137" t="s">
        <v>5048</v>
      </c>
    </row>
    <row r="221" ht="54" spans="1:4">
      <c r="A221" s="109" t="s">
        <v>5049</v>
      </c>
      <c r="B221" s="109" t="str">
        <f>"201801301033"</f>
        <v>201801301033</v>
      </c>
      <c r="C221" s="137">
        <v>229</v>
      </c>
      <c r="D221" s="169" t="s">
        <v>5050</v>
      </c>
    </row>
    <row r="222" ht="54" spans="1:4">
      <c r="A222" s="109" t="s">
        <v>5051</v>
      </c>
      <c r="B222" s="109" t="str">
        <f>"201801301034"</f>
        <v>201801301034</v>
      </c>
      <c r="C222" s="137">
        <v>42.2</v>
      </c>
      <c r="D222" s="169" t="s">
        <v>5052</v>
      </c>
    </row>
    <row r="223" ht="54" spans="1:4">
      <c r="A223" s="109" t="s">
        <v>5053</v>
      </c>
      <c r="B223" s="109" t="str">
        <f>"201801301048"</f>
        <v>201801301048</v>
      </c>
      <c r="C223" s="137" t="str">
        <f>"14"</f>
        <v>14</v>
      </c>
      <c r="D223" s="169" t="s">
        <v>5054</v>
      </c>
    </row>
    <row r="224" ht="57" spans="1:4">
      <c r="A224" s="109" t="s">
        <v>5055</v>
      </c>
      <c r="B224" s="109" t="str">
        <f>"201801303041"</f>
        <v>201801303041</v>
      </c>
      <c r="C224" s="137">
        <v>14.4</v>
      </c>
      <c r="D224" s="137" t="s">
        <v>5056</v>
      </c>
    </row>
    <row r="225" ht="54" spans="1:4">
      <c r="A225" s="109" t="s">
        <v>5057</v>
      </c>
      <c r="B225" s="109" t="str">
        <f>"20200130404048"</f>
        <v>20200130404048</v>
      </c>
      <c r="C225" s="137">
        <v>6.9</v>
      </c>
      <c r="D225" s="137" t="s">
        <v>5058</v>
      </c>
    </row>
    <row r="226" ht="42" spans="1:4">
      <c r="A226" s="166" t="s">
        <v>5059</v>
      </c>
      <c r="B226" s="109" t="str">
        <f>"201901301240"</f>
        <v>201901301240</v>
      </c>
      <c r="C226" s="137">
        <v>14.4</v>
      </c>
      <c r="D226" s="137" t="s">
        <v>5060</v>
      </c>
    </row>
    <row r="227" ht="54" spans="1:4">
      <c r="A227" s="109" t="s">
        <v>5061</v>
      </c>
      <c r="B227" s="109" t="str">
        <f>"201901303144"</f>
        <v>201901303144</v>
      </c>
      <c r="C227" s="137" t="str">
        <f>"14"</f>
        <v>14</v>
      </c>
      <c r="D227" s="137" t="s">
        <v>5062</v>
      </c>
    </row>
    <row r="228" ht="57" spans="1:4">
      <c r="A228" s="166" t="s">
        <v>5063</v>
      </c>
      <c r="B228" s="109" t="str">
        <f>"201801301085"</f>
        <v>201801301085</v>
      </c>
      <c r="C228" s="137">
        <v>637.8</v>
      </c>
      <c r="D228" s="137" t="s">
        <v>5064</v>
      </c>
    </row>
    <row r="229" ht="54" spans="1:4">
      <c r="A229" s="109" t="s">
        <v>5065</v>
      </c>
      <c r="B229" s="109" t="str">
        <f>"201801302059"</f>
        <v>201801302059</v>
      </c>
      <c r="C229" s="137">
        <v>149.6</v>
      </c>
      <c r="D229" s="137" t="s">
        <v>5066</v>
      </c>
    </row>
    <row r="230" ht="54" spans="1:4">
      <c r="A230" s="109" t="s">
        <v>5067</v>
      </c>
      <c r="B230" s="109" t="str">
        <f>"20200130402037"</f>
        <v>20200130402037</v>
      </c>
      <c r="C230" s="137">
        <v>8.2</v>
      </c>
      <c r="D230" s="137" t="s">
        <v>5068</v>
      </c>
    </row>
    <row r="231" ht="58.5" spans="1:4">
      <c r="A231" s="166" t="s">
        <v>5069</v>
      </c>
      <c r="B231" s="109" t="str">
        <f>"201901302113"</f>
        <v>201901302113</v>
      </c>
      <c r="C231" s="137">
        <v>42.3</v>
      </c>
      <c r="D231" s="137" t="s">
        <v>5070</v>
      </c>
    </row>
    <row r="232" ht="57" spans="1:4">
      <c r="A232" s="109" t="s">
        <v>5071</v>
      </c>
      <c r="B232" s="109" t="str">
        <f>"201801301024"</f>
        <v>201801301024</v>
      </c>
      <c r="C232" s="137">
        <v>22.1</v>
      </c>
      <c r="D232" s="137" t="s">
        <v>5072</v>
      </c>
    </row>
    <row r="233" ht="82.5" spans="1:4">
      <c r="A233" s="109" t="s">
        <v>5073</v>
      </c>
      <c r="B233" s="109" t="str">
        <f>"201901302122"</f>
        <v>201901302122</v>
      </c>
      <c r="C233" s="137">
        <v>26.5</v>
      </c>
      <c r="D233" s="137" t="s">
        <v>5074</v>
      </c>
    </row>
    <row r="234" ht="54" spans="1:4">
      <c r="A234" s="109" t="s">
        <v>5075</v>
      </c>
      <c r="B234" s="109" t="str">
        <f>"201901301119"</f>
        <v>201901301119</v>
      </c>
      <c r="C234" s="137">
        <v>13.8</v>
      </c>
      <c r="D234" s="137" t="s">
        <v>5076</v>
      </c>
    </row>
    <row r="235" ht="54" spans="1:4">
      <c r="A235" s="109" t="s">
        <v>5077</v>
      </c>
      <c r="B235" s="109" t="str">
        <f>"201901301110"</f>
        <v>201901301110</v>
      </c>
      <c r="C235" s="137">
        <v>17.1</v>
      </c>
      <c r="D235" s="137" t="s">
        <v>5078</v>
      </c>
    </row>
    <row r="236" ht="57" spans="1:4">
      <c r="A236" s="109" t="s">
        <v>5079</v>
      </c>
      <c r="B236" s="109" t="str">
        <f>"201801302029"</f>
        <v>201801302029</v>
      </c>
      <c r="C236" s="137">
        <v>358.5</v>
      </c>
      <c r="D236" s="137" t="s">
        <v>5080</v>
      </c>
    </row>
    <row r="237" ht="55.5" spans="1:4">
      <c r="A237" s="109" t="s">
        <v>5081</v>
      </c>
      <c r="B237" s="109" t="str">
        <f>"201801301087"</f>
        <v>201801301087</v>
      </c>
      <c r="C237" s="137">
        <v>329.1</v>
      </c>
      <c r="D237" s="137" t="s">
        <v>5082</v>
      </c>
    </row>
    <row r="238" ht="57" spans="1:4">
      <c r="A238" s="109" t="s">
        <v>5083</v>
      </c>
      <c r="B238" s="109" t="str">
        <f>"201901301108"</f>
        <v>201901301108</v>
      </c>
      <c r="C238" s="137">
        <v>9.6</v>
      </c>
      <c r="D238" s="137" t="s">
        <v>5084</v>
      </c>
    </row>
    <row r="239" ht="54" spans="1:4">
      <c r="A239" s="166" t="s">
        <v>5085</v>
      </c>
      <c r="B239" s="109" t="str">
        <f>"20200130401037"</f>
        <v>20200130401037</v>
      </c>
      <c r="C239" s="137">
        <v>4</v>
      </c>
      <c r="D239" s="137" t="s">
        <v>5086</v>
      </c>
    </row>
    <row r="240" ht="54" spans="1:4">
      <c r="A240" s="166" t="s">
        <v>5087</v>
      </c>
      <c r="B240" s="109" t="str">
        <f>"20200130403032"</f>
        <v>20200130403032</v>
      </c>
      <c r="C240" s="137">
        <v>7.3</v>
      </c>
      <c r="D240" s="137" t="s">
        <v>5088</v>
      </c>
    </row>
    <row r="241" ht="54" spans="1:4">
      <c r="A241" s="109" t="s">
        <v>5089</v>
      </c>
      <c r="B241" s="109" t="str">
        <f>"20200130403049"</f>
        <v>20200130403049</v>
      </c>
      <c r="C241" s="137">
        <v>7.8</v>
      </c>
      <c r="D241" s="137" t="s">
        <v>5090</v>
      </c>
    </row>
    <row r="242" ht="81" spans="1:4">
      <c r="A242" s="109" t="s">
        <v>5091</v>
      </c>
      <c r="B242" s="109" t="str">
        <f>"201901303143"</f>
        <v>201901303143</v>
      </c>
      <c r="C242" s="137">
        <v>10</v>
      </c>
      <c r="D242" s="137" t="s">
        <v>5092</v>
      </c>
    </row>
    <row r="243" ht="72" spans="1:4">
      <c r="A243" s="109" t="s">
        <v>5093</v>
      </c>
      <c r="B243" s="109" t="str">
        <f>"201901303110"</f>
        <v>201901303110</v>
      </c>
      <c r="C243" s="137">
        <v>6.7</v>
      </c>
      <c r="D243" s="137" t="s">
        <v>5094</v>
      </c>
    </row>
    <row r="244" ht="81" spans="1:4">
      <c r="A244" s="166" t="s">
        <v>5095</v>
      </c>
      <c r="B244" s="109" t="str">
        <f>"201901301123"</f>
        <v>201901301123</v>
      </c>
      <c r="C244" s="137">
        <v>44.8</v>
      </c>
      <c r="D244" s="137" t="s">
        <v>5096</v>
      </c>
    </row>
    <row r="245" ht="67.5" spans="1:4">
      <c r="A245" s="166" t="s">
        <v>5097</v>
      </c>
      <c r="B245" s="109" t="str">
        <f>"201801301017"</f>
        <v>201801301017</v>
      </c>
      <c r="C245" s="137">
        <v>15.2</v>
      </c>
      <c r="D245" s="137" t="s">
        <v>5098</v>
      </c>
    </row>
    <row r="246" ht="88.5" spans="1:4">
      <c r="A246" s="109" t="s">
        <v>5099</v>
      </c>
      <c r="B246" s="109" t="str">
        <f>"20200130401012"</f>
        <v>20200130401012</v>
      </c>
      <c r="C246" s="137">
        <v>6.7</v>
      </c>
      <c r="D246" s="137" t="s">
        <v>5100</v>
      </c>
    </row>
    <row r="247" ht="67.5" spans="1:4">
      <c r="A247" s="109" t="s">
        <v>5101</v>
      </c>
      <c r="B247" s="109" t="str">
        <f>"201701302015"</f>
        <v>201701302015</v>
      </c>
      <c r="C247" s="137">
        <v>19.1</v>
      </c>
      <c r="D247" s="137" t="s">
        <v>5102</v>
      </c>
    </row>
    <row r="248" ht="84" spans="1:4">
      <c r="A248" s="109" t="s">
        <v>5103</v>
      </c>
      <c r="B248" s="109" t="str">
        <f>"201801301031"</f>
        <v>201801301031</v>
      </c>
      <c r="C248" s="137">
        <v>280.2</v>
      </c>
      <c r="D248" s="137" t="s">
        <v>5104</v>
      </c>
    </row>
    <row r="249" ht="58.5" spans="1:4">
      <c r="A249" s="109" t="s">
        <v>5105</v>
      </c>
      <c r="B249" s="109" t="str">
        <f>"201801301086"</f>
        <v>201801301086</v>
      </c>
      <c r="C249" s="137">
        <v>366</v>
      </c>
      <c r="D249" s="137" t="s">
        <v>5106</v>
      </c>
    </row>
    <row r="250" ht="67.5" spans="1:4">
      <c r="A250" s="109" t="s">
        <v>5107</v>
      </c>
      <c r="B250" s="109" t="str">
        <f>"20200130403009"</f>
        <v>20200130403009</v>
      </c>
      <c r="C250" s="137">
        <v>8.5</v>
      </c>
      <c r="D250" s="137" t="s">
        <v>5108</v>
      </c>
    </row>
    <row r="251" ht="67.5" spans="1:4">
      <c r="A251" s="108" t="s">
        <v>5109</v>
      </c>
      <c r="B251" s="294" t="s">
        <v>5110</v>
      </c>
      <c r="C251" s="108">
        <v>360</v>
      </c>
      <c r="D251" s="112" t="s">
        <v>5111</v>
      </c>
    </row>
    <row r="252" ht="81" spans="1:4">
      <c r="A252" s="166" t="s">
        <v>5112</v>
      </c>
      <c r="B252" s="109" t="str">
        <f>"201801301047"</f>
        <v>201801301047</v>
      </c>
      <c r="C252" s="137">
        <v>17.9</v>
      </c>
      <c r="D252" s="137" t="s">
        <v>5113</v>
      </c>
    </row>
    <row r="253" ht="94.5" spans="1:4">
      <c r="A253" s="109" t="s">
        <v>5114</v>
      </c>
      <c r="B253" s="109" t="str">
        <f>"20200130404035"</f>
        <v>20200130404035</v>
      </c>
      <c r="C253" s="137">
        <v>12.9</v>
      </c>
      <c r="D253" s="137" t="s">
        <v>5115</v>
      </c>
    </row>
    <row r="254" ht="70.5" spans="1:4">
      <c r="A254" s="109" t="s">
        <v>5116</v>
      </c>
      <c r="B254" s="109" t="str">
        <f>"201801301101"</f>
        <v>201801301101</v>
      </c>
      <c r="C254" s="137">
        <v>316.6</v>
      </c>
      <c r="D254" s="137" t="s">
        <v>5117</v>
      </c>
    </row>
    <row r="255" ht="73.5" spans="1:4">
      <c r="A255" s="109" t="s">
        <v>5118</v>
      </c>
      <c r="B255" s="109" t="str">
        <f>"201901302125"</f>
        <v>201901302125</v>
      </c>
      <c r="C255" s="137">
        <v>174.6</v>
      </c>
      <c r="D255" s="137" t="s">
        <v>5119</v>
      </c>
    </row>
    <row r="256" ht="70.5" spans="1:4">
      <c r="A256" s="109" t="s">
        <v>5120</v>
      </c>
      <c r="B256" s="109" t="str">
        <f>"201901303148"</f>
        <v>201901303148</v>
      </c>
      <c r="C256" s="137" t="str">
        <f>"14"</f>
        <v>14</v>
      </c>
      <c r="D256" s="137" t="s">
        <v>5121</v>
      </c>
    </row>
    <row r="257" ht="82.5" spans="1:4">
      <c r="A257" s="109" t="s">
        <v>5122</v>
      </c>
      <c r="B257" s="109" t="str">
        <f>"20200130401022"</f>
        <v>20200130401022</v>
      </c>
      <c r="C257" s="137">
        <v>15.8</v>
      </c>
      <c r="D257" s="137" t="s">
        <v>5123</v>
      </c>
    </row>
    <row r="258" ht="72" spans="1:4">
      <c r="A258" s="166" t="s">
        <v>5124</v>
      </c>
      <c r="B258" s="109" t="str">
        <f>"20200130401035"</f>
        <v>20200130401035</v>
      </c>
      <c r="C258" s="137">
        <v>34.7</v>
      </c>
      <c r="D258" s="137" t="s">
        <v>5125</v>
      </c>
    </row>
    <row r="259" ht="82.5" spans="1:4">
      <c r="A259" s="109" t="s">
        <v>5126</v>
      </c>
      <c r="B259" s="109" t="str">
        <f>"20200130402021"</f>
        <v>20200130402021</v>
      </c>
      <c r="C259" s="137">
        <v>6.7</v>
      </c>
      <c r="D259" s="137" t="s">
        <v>5127</v>
      </c>
    </row>
    <row r="260" ht="82.5" spans="1:4">
      <c r="A260" s="109" t="s">
        <v>5128</v>
      </c>
      <c r="B260" s="109" t="str">
        <f>"201801301003"</f>
        <v>201801301003</v>
      </c>
      <c r="C260" s="137">
        <v>162</v>
      </c>
      <c r="D260" s="137" t="s">
        <v>5129</v>
      </c>
    </row>
    <row r="261" ht="81" spans="1:4">
      <c r="A261" s="166" t="s">
        <v>5130</v>
      </c>
      <c r="B261" s="109" t="str">
        <f>"20200130401008"</f>
        <v>20200130401008</v>
      </c>
      <c r="C261" s="137">
        <v>6.7</v>
      </c>
      <c r="D261" s="169" t="s">
        <v>5131</v>
      </c>
    </row>
    <row r="262" ht="94.5" spans="1:4">
      <c r="A262" s="109" t="s">
        <v>5132</v>
      </c>
      <c r="B262" s="109" t="str">
        <f>"20200130404009"</f>
        <v>20200130404009</v>
      </c>
      <c r="C262" s="137">
        <v>16.5</v>
      </c>
      <c r="D262" s="137" t="s">
        <v>5133</v>
      </c>
    </row>
    <row r="263" ht="70.5" spans="1:4">
      <c r="A263" s="109" t="s">
        <v>5134</v>
      </c>
      <c r="B263" s="109" t="str">
        <f>"201801301008"</f>
        <v>201801301008</v>
      </c>
      <c r="C263" s="137">
        <v>25.2</v>
      </c>
      <c r="D263" s="137" t="s">
        <v>5135</v>
      </c>
    </row>
    <row r="264" ht="81" spans="1:4">
      <c r="A264" s="109" t="s">
        <v>5136</v>
      </c>
      <c r="B264" s="109" t="str">
        <f>"201901301143"</f>
        <v>201901301143</v>
      </c>
      <c r="C264" s="137">
        <v>10.3</v>
      </c>
      <c r="D264" s="137" t="s">
        <v>5137</v>
      </c>
    </row>
    <row r="265" ht="84" spans="1:4">
      <c r="A265" s="166" t="s">
        <v>5138</v>
      </c>
      <c r="B265" s="109" t="str">
        <f>"201801301102"</f>
        <v>201801301102</v>
      </c>
      <c r="C265" s="137">
        <v>27.8</v>
      </c>
      <c r="D265" s="137" t="s">
        <v>5139</v>
      </c>
    </row>
    <row r="266" ht="87" spans="1:4">
      <c r="A266" s="109" t="s">
        <v>5140</v>
      </c>
      <c r="B266" s="109" t="str">
        <f>"201901303145"</f>
        <v>201901303145</v>
      </c>
      <c r="C266" s="137">
        <v>14.1</v>
      </c>
      <c r="D266" s="137" t="s">
        <v>5141</v>
      </c>
    </row>
    <row r="267" ht="81" spans="1:4">
      <c r="A267" s="109" t="s">
        <v>5142</v>
      </c>
      <c r="B267" s="109" t="str">
        <f>"20200130402006"</f>
        <v>20200130402006</v>
      </c>
      <c r="C267" s="137">
        <v>8.3</v>
      </c>
      <c r="D267" s="137" t="s">
        <v>5143</v>
      </c>
    </row>
    <row r="268" ht="81" spans="1:4">
      <c r="A268" s="109" t="s">
        <v>5144</v>
      </c>
      <c r="B268" s="109" t="str">
        <f>"201801301051"</f>
        <v>201801301051</v>
      </c>
      <c r="C268" s="137">
        <v>27.8</v>
      </c>
      <c r="D268" s="137" t="s">
        <v>5145</v>
      </c>
    </row>
    <row r="269" ht="88.5" spans="1:4">
      <c r="A269" s="109" t="s">
        <v>5146</v>
      </c>
      <c r="B269" s="109" t="str">
        <f>"201901301142"</f>
        <v>201901301142</v>
      </c>
      <c r="C269" s="137">
        <v>22.7</v>
      </c>
      <c r="D269" s="137" t="s">
        <v>5147</v>
      </c>
    </row>
    <row r="270" ht="82.5" spans="1:4">
      <c r="A270" s="109" t="s">
        <v>5148</v>
      </c>
      <c r="B270" s="109" t="str">
        <f>"201901303114"</f>
        <v>201901303114</v>
      </c>
      <c r="C270" s="137">
        <v>138.4</v>
      </c>
      <c r="D270" s="137" t="s">
        <v>5149</v>
      </c>
    </row>
    <row r="271" ht="84" spans="1:4">
      <c r="A271" s="166" t="s">
        <v>5150</v>
      </c>
      <c r="B271" s="109" t="str">
        <f>"201901301118"</f>
        <v>201901301118</v>
      </c>
      <c r="C271" s="137">
        <v>181.3</v>
      </c>
      <c r="D271" s="137" t="s">
        <v>5151</v>
      </c>
    </row>
    <row r="272" ht="136.5" spans="1:4">
      <c r="A272" s="109" t="s">
        <v>5152</v>
      </c>
      <c r="B272" s="109" t="str">
        <f>"201901301137"</f>
        <v>201901301137</v>
      </c>
      <c r="C272" s="137">
        <v>13.1</v>
      </c>
      <c r="D272" s="137" t="s">
        <v>5153</v>
      </c>
    </row>
    <row r="273" ht="94.5" spans="1:4">
      <c r="A273" s="109" t="s">
        <v>5154</v>
      </c>
      <c r="B273" s="109" t="str">
        <f>"20200130402049"</f>
        <v>20200130402049</v>
      </c>
      <c r="C273" s="137">
        <v>19.8</v>
      </c>
      <c r="D273" s="137" t="s">
        <v>5155</v>
      </c>
    </row>
    <row r="274" ht="115.5" spans="1:4">
      <c r="A274" s="57" t="s">
        <v>5156</v>
      </c>
      <c r="B274" s="287" t="s">
        <v>5157</v>
      </c>
      <c r="C274" s="52">
        <v>15.5</v>
      </c>
      <c r="D274" s="137" t="s">
        <v>5158</v>
      </c>
    </row>
    <row r="275" ht="96" spans="1:4">
      <c r="A275" s="109" t="s">
        <v>5159</v>
      </c>
      <c r="B275" s="109" t="str">
        <f>"201901301218"</f>
        <v>201901301218</v>
      </c>
      <c r="C275" s="137">
        <v>22.9</v>
      </c>
      <c r="D275" s="137" t="s">
        <v>5160</v>
      </c>
    </row>
    <row r="276" ht="121.5" spans="1:4">
      <c r="A276" s="109" t="s">
        <v>5161</v>
      </c>
      <c r="B276" s="109" t="str">
        <f>"20200130403002"</f>
        <v>20200130403002</v>
      </c>
      <c r="C276" s="137">
        <v>19.8</v>
      </c>
      <c r="D276" s="137" t="s">
        <v>5162</v>
      </c>
    </row>
    <row r="277" ht="114" spans="1:4">
      <c r="A277" s="166" t="s">
        <v>5163</v>
      </c>
      <c r="B277" s="109" t="str">
        <f>"201801303011"</f>
        <v>201801303011</v>
      </c>
      <c r="C277" s="137">
        <v>218.2</v>
      </c>
      <c r="D277" s="137" t="s">
        <v>5164</v>
      </c>
    </row>
    <row r="278" ht="127.5" spans="1:4">
      <c r="A278" s="109" t="s">
        <v>5165</v>
      </c>
      <c r="B278" s="109" t="str">
        <f>"20200130401036"</f>
        <v>20200130401036</v>
      </c>
      <c r="C278" s="137">
        <v>8.6</v>
      </c>
      <c r="D278" s="137" t="s">
        <v>5166</v>
      </c>
    </row>
    <row r="279" ht="94.5" spans="1:4">
      <c r="A279" s="109" t="s">
        <v>5167</v>
      </c>
      <c r="B279" s="109" t="str">
        <f>"201901303149"</f>
        <v>201901303149</v>
      </c>
      <c r="C279" s="137">
        <v>19.4</v>
      </c>
      <c r="D279" s="137" t="s">
        <v>5168</v>
      </c>
    </row>
    <row r="280" ht="126" spans="1:4">
      <c r="A280" s="109" t="s">
        <v>5169</v>
      </c>
      <c r="B280" s="109" t="str">
        <f>"201901301111"</f>
        <v>201901301111</v>
      </c>
      <c r="C280" s="137">
        <v>20.5</v>
      </c>
      <c r="D280" s="137" t="s">
        <v>5170</v>
      </c>
    </row>
    <row r="281" ht="153" spans="1:4">
      <c r="A281" s="109" t="s">
        <v>5171</v>
      </c>
      <c r="B281" s="109" t="str">
        <f>"20200130401017"</f>
        <v>20200130401017</v>
      </c>
      <c r="C281" s="137">
        <v>12.2</v>
      </c>
      <c r="D281" s="137" t="s">
        <v>5172</v>
      </c>
    </row>
    <row r="282" ht="108" spans="1:4">
      <c r="A282" s="109" t="s">
        <v>5173</v>
      </c>
      <c r="B282" s="109" t="str">
        <f>"20200130401047"</f>
        <v>20200130401047</v>
      </c>
      <c r="C282" s="137">
        <v>8.6</v>
      </c>
      <c r="D282" s="137" t="s">
        <v>5174</v>
      </c>
    </row>
    <row r="283" ht="112.5" spans="1:4">
      <c r="A283" s="170" t="s">
        <v>5175</v>
      </c>
      <c r="B283" s="170" t="str">
        <f>"201901302117"</f>
        <v>201901302117</v>
      </c>
      <c r="C283" s="171">
        <v>12.7</v>
      </c>
      <c r="D283" s="171" t="s">
        <v>5176</v>
      </c>
    </row>
    <row r="284" ht="148.5" spans="1:4">
      <c r="A284" s="109" t="s">
        <v>5177</v>
      </c>
      <c r="B284" s="109" t="str">
        <f>"201901301140"</f>
        <v>201901301140</v>
      </c>
      <c r="C284" s="137">
        <v>32.2</v>
      </c>
      <c r="D284" s="137" t="s">
        <v>5178</v>
      </c>
    </row>
    <row r="285" ht="117" spans="1:4">
      <c r="A285" s="109" t="s">
        <v>4669</v>
      </c>
      <c r="B285" s="109" t="str">
        <f>"201901301147"</f>
        <v>201901301147</v>
      </c>
      <c r="C285" s="137">
        <v>19.7</v>
      </c>
      <c r="D285" s="137" t="s">
        <v>5179</v>
      </c>
    </row>
    <row r="286" ht="156" spans="1:4">
      <c r="A286" s="109" t="s">
        <v>5180</v>
      </c>
      <c r="B286" s="109" t="str">
        <f>"201801301026"</f>
        <v>201801301026</v>
      </c>
      <c r="C286" s="137">
        <v>328.4</v>
      </c>
      <c r="D286" s="137" t="s">
        <v>5181</v>
      </c>
    </row>
    <row r="287" ht="138" spans="1:4">
      <c r="A287" s="109" t="s">
        <v>5182</v>
      </c>
      <c r="B287" s="109" t="str">
        <f>"20200130401013"</f>
        <v>20200130401013</v>
      </c>
      <c r="C287" s="137">
        <v>20.7</v>
      </c>
      <c r="D287" s="137" t="s">
        <v>5183</v>
      </c>
    </row>
    <row r="288" ht="162" spans="1:4">
      <c r="A288" s="109" t="s">
        <v>5184</v>
      </c>
      <c r="B288" s="109" t="str">
        <f>"201901303146"</f>
        <v>201901303146</v>
      </c>
      <c r="C288" s="137">
        <v>64.1</v>
      </c>
      <c r="D288" s="137" t="s">
        <v>5185</v>
      </c>
    </row>
    <row r="289" ht="148.5" spans="1:4">
      <c r="A289" s="109" t="s">
        <v>5186</v>
      </c>
      <c r="B289" s="109" t="str">
        <f>"20200130401031"</f>
        <v>20200130401031</v>
      </c>
      <c r="C289" s="137" t="str">
        <f>"33"</f>
        <v>33</v>
      </c>
      <c r="D289" s="137" t="s">
        <v>5187</v>
      </c>
    </row>
    <row r="290" ht="201" spans="1:4">
      <c r="A290" s="109" t="s">
        <v>1617</v>
      </c>
      <c r="B290" s="109" t="str">
        <f>"201801301012"</f>
        <v>201801301012</v>
      </c>
      <c r="C290" s="137">
        <v>295.2</v>
      </c>
      <c r="D290" s="137" t="s">
        <v>5188</v>
      </c>
    </row>
    <row r="291" ht="175.5" spans="1:4">
      <c r="A291" s="109" t="s">
        <v>5189</v>
      </c>
      <c r="B291" s="109" t="str">
        <f>"20200130404043"</f>
        <v>20200130404043</v>
      </c>
      <c r="C291" s="137">
        <v>24.8</v>
      </c>
      <c r="D291" s="169" t="s">
        <v>5190</v>
      </c>
    </row>
    <row r="292" ht="249" spans="1:4">
      <c r="A292" s="109" t="s">
        <v>5191</v>
      </c>
      <c r="B292" s="109" t="str">
        <f>"201801301037"</f>
        <v>201801301037</v>
      </c>
      <c r="C292" s="137">
        <v>109.2</v>
      </c>
      <c r="D292" s="137" t="s">
        <v>5192</v>
      </c>
    </row>
    <row r="293" ht="193.5" spans="1:4">
      <c r="A293" s="109" t="s">
        <v>5193</v>
      </c>
      <c r="B293" s="109" t="str">
        <f>"201901301135"</f>
        <v>201901301135</v>
      </c>
      <c r="C293" s="137">
        <v>70.2</v>
      </c>
      <c r="D293" s="137" t="s">
        <v>5194</v>
      </c>
    </row>
    <row r="294" ht="201" spans="1:4">
      <c r="A294" s="109" t="s">
        <v>5195</v>
      </c>
      <c r="B294" s="109" t="str">
        <f>"201701302054"</f>
        <v>201701302054</v>
      </c>
      <c r="C294" s="137">
        <v>27.9</v>
      </c>
      <c r="D294" s="137" t="s">
        <v>5196</v>
      </c>
    </row>
    <row r="295" ht="246" spans="1:4">
      <c r="A295" s="109" t="s">
        <v>5197</v>
      </c>
      <c r="B295" s="109" t="str">
        <f>"201801303017"</f>
        <v>201801303017</v>
      </c>
      <c r="C295" s="137">
        <v>271.8</v>
      </c>
      <c r="D295" s="137" t="s">
        <v>5198</v>
      </c>
    </row>
  </sheetData>
  <mergeCells count="1">
    <mergeCell ref="A1:D1"/>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4"/>
  <sheetViews>
    <sheetView topLeftCell="A122" workbookViewId="0">
      <selection activeCell="A127" sqref="A127"/>
    </sheetView>
  </sheetViews>
  <sheetFormatPr defaultColWidth="9" defaultRowHeight="15" outlineLevelCol="7"/>
  <cols>
    <col min="1" max="1" width="8.775" style="118" customWidth="1"/>
    <col min="2" max="2" width="17.3333333333333" style="119" customWidth="1"/>
    <col min="3" max="3" width="13.4416666666667" style="118" customWidth="1"/>
    <col min="4" max="4" width="30.775" style="120" customWidth="1"/>
  </cols>
  <sheetData>
    <row r="1" ht="22.5" spans="1:4">
      <c r="A1" s="121" t="s">
        <v>5199</v>
      </c>
      <c r="B1" s="121"/>
      <c r="C1" s="121"/>
      <c r="D1" s="121"/>
    </row>
    <row r="2" ht="20" customHeight="1" spans="1:4">
      <c r="A2" s="122" t="s">
        <v>1519</v>
      </c>
      <c r="B2" s="123" t="s">
        <v>1520</v>
      </c>
      <c r="C2" s="124" t="s">
        <v>1521</v>
      </c>
      <c r="D2" s="122" t="s">
        <v>1522</v>
      </c>
    </row>
    <row r="3" ht="18" customHeight="1" spans="1:4">
      <c r="A3" s="120" t="s">
        <v>5200</v>
      </c>
      <c r="B3" s="125" t="s">
        <v>5201</v>
      </c>
      <c r="C3" s="126">
        <v>40</v>
      </c>
      <c r="D3" s="120" t="s">
        <v>2102</v>
      </c>
    </row>
    <row r="4" ht="18" customHeight="1" spans="1:4">
      <c r="A4" s="120" t="s">
        <v>5202</v>
      </c>
      <c r="B4" s="125" t="s">
        <v>5203</v>
      </c>
      <c r="C4" s="126">
        <v>353.1</v>
      </c>
      <c r="D4" s="127" t="s">
        <v>2102</v>
      </c>
    </row>
    <row r="5" ht="18" customHeight="1" spans="1:4">
      <c r="A5" s="120" t="s">
        <v>5204</v>
      </c>
      <c r="B5" s="125" t="s">
        <v>5205</v>
      </c>
      <c r="C5" s="126">
        <v>54</v>
      </c>
      <c r="D5" s="120" t="s">
        <v>554</v>
      </c>
    </row>
    <row r="6" ht="18" customHeight="1" spans="1:4">
      <c r="A6" s="87" t="s">
        <v>5206</v>
      </c>
      <c r="B6" s="297" t="s">
        <v>5207</v>
      </c>
      <c r="C6" s="128">
        <v>1.7</v>
      </c>
      <c r="D6" s="87" t="s">
        <v>5208</v>
      </c>
    </row>
    <row r="7" ht="18" customHeight="1" spans="1:4">
      <c r="A7" s="120" t="s">
        <v>5209</v>
      </c>
      <c r="B7" s="289" t="s">
        <v>5210</v>
      </c>
      <c r="C7" s="126">
        <v>12</v>
      </c>
      <c r="D7" s="90" t="s">
        <v>5211</v>
      </c>
    </row>
    <row r="8" ht="18" customHeight="1" spans="1:4">
      <c r="A8" s="120" t="s">
        <v>5212</v>
      </c>
      <c r="B8" s="125" t="s">
        <v>5213</v>
      </c>
      <c r="C8" s="126">
        <v>3.5</v>
      </c>
      <c r="D8" s="90" t="s">
        <v>5214</v>
      </c>
    </row>
    <row r="9" ht="18" customHeight="1" spans="1:4">
      <c r="A9" s="120" t="s">
        <v>5215</v>
      </c>
      <c r="B9" s="125" t="s">
        <v>5216</v>
      </c>
      <c r="C9" s="126">
        <v>3.2</v>
      </c>
      <c r="D9" s="90" t="s">
        <v>5214</v>
      </c>
    </row>
    <row r="10" ht="18" customHeight="1" spans="1:4">
      <c r="A10" s="120" t="s">
        <v>5217</v>
      </c>
      <c r="B10" s="125" t="s">
        <v>5218</v>
      </c>
      <c r="C10" s="126">
        <v>27.3</v>
      </c>
      <c r="D10" s="120" t="s">
        <v>5219</v>
      </c>
    </row>
    <row r="11" ht="18" customHeight="1" spans="1:4">
      <c r="A11" s="120" t="s">
        <v>5220</v>
      </c>
      <c r="B11" s="289" t="s">
        <v>5221</v>
      </c>
      <c r="C11" s="126">
        <v>0.9</v>
      </c>
      <c r="D11" s="120" t="s">
        <v>5222</v>
      </c>
    </row>
    <row r="12" ht="18" customHeight="1" spans="1:4">
      <c r="A12" s="90" t="s">
        <v>5223</v>
      </c>
      <c r="B12" s="129" t="s">
        <v>5224</v>
      </c>
      <c r="C12" s="130">
        <v>162.7</v>
      </c>
      <c r="D12" s="90" t="s">
        <v>584</v>
      </c>
    </row>
    <row r="13" ht="18" customHeight="1" spans="1:4">
      <c r="A13" s="120" t="s">
        <v>5225</v>
      </c>
      <c r="B13" s="125" t="s">
        <v>5226</v>
      </c>
      <c r="C13" s="126">
        <v>112</v>
      </c>
      <c r="D13" s="120" t="s">
        <v>5227</v>
      </c>
    </row>
    <row r="14" ht="18" customHeight="1" spans="1:4">
      <c r="A14" s="131" t="s">
        <v>5228</v>
      </c>
      <c r="B14" s="132" t="s">
        <v>5229</v>
      </c>
      <c r="C14" s="133">
        <v>1</v>
      </c>
      <c r="D14" s="131" t="s">
        <v>587</v>
      </c>
    </row>
    <row r="15" ht="18" customHeight="1" spans="1:4">
      <c r="A15" s="120" t="s">
        <v>5230</v>
      </c>
      <c r="B15" s="125" t="s">
        <v>5231</v>
      </c>
      <c r="C15" s="126">
        <v>0.9</v>
      </c>
      <c r="D15" s="120" t="s">
        <v>587</v>
      </c>
    </row>
    <row r="16" ht="18" customHeight="1" spans="1:4">
      <c r="A16" s="120" t="s">
        <v>5232</v>
      </c>
      <c r="B16" s="125" t="s">
        <v>5233</v>
      </c>
      <c r="C16" s="126">
        <v>0.8</v>
      </c>
      <c r="D16" s="120" t="s">
        <v>587</v>
      </c>
    </row>
    <row r="17" ht="18" customHeight="1" spans="1:4">
      <c r="A17" s="108" t="s">
        <v>5234</v>
      </c>
      <c r="B17" s="125" t="s">
        <v>5235</v>
      </c>
      <c r="C17" s="126">
        <v>80</v>
      </c>
      <c r="D17" s="120" t="s">
        <v>5236</v>
      </c>
    </row>
    <row r="18" ht="18" customHeight="1" spans="1:4">
      <c r="A18" s="120" t="s">
        <v>5237</v>
      </c>
      <c r="B18" s="289" t="s">
        <v>5238</v>
      </c>
      <c r="C18" s="126">
        <v>32</v>
      </c>
      <c r="D18" s="90" t="s">
        <v>2439</v>
      </c>
    </row>
    <row r="19" ht="18" customHeight="1" spans="1:4">
      <c r="A19" s="120" t="s">
        <v>5239</v>
      </c>
      <c r="B19" s="289" t="s">
        <v>5240</v>
      </c>
      <c r="C19" s="126">
        <v>4.4</v>
      </c>
      <c r="D19" s="90" t="s">
        <v>954</v>
      </c>
    </row>
    <row r="20" ht="18" customHeight="1" spans="1:4">
      <c r="A20" s="120" t="s">
        <v>5241</v>
      </c>
      <c r="B20" s="289" t="s">
        <v>5242</v>
      </c>
      <c r="C20" s="126">
        <v>3.4</v>
      </c>
      <c r="D20" s="90" t="s">
        <v>593</v>
      </c>
    </row>
    <row r="21" ht="18" customHeight="1" spans="1:4">
      <c r="A21" s="120" t="s">
        <v>5243</v>
      </c>
      <c r="B21" s="289" t="s">
        <v>5244</v>
      </c>
      <c r="C21" s="126">
        <v>3.4</v>
      </c>
      <c r="D21" s="90" t="s">
        <v>954</v>
      </c>
    </row>
    <row r="22" ht="18" customHeight="1" spans="1:4">
      <c r="A22" s="120" t="s">
        <v>5245</v>
      </c>
      <c r="B22" s="125" t="s">
        <v>5246</v>
      </c>
      <c r="C22" s="126">
        <v>3.1</v>
      </c>
      <c r="D22" s="120" t="s">
        <v>954</v>
      </c>
    </row>
    <row r="23" ht="18" customHeight="1" spans="1:4">
      <c r="A23" s="120" t="s">
        <v>5247</v>
      </c>
      <c r="B23" s="289" t="s">
        <v>5248</v>
      </c>
      <c r="C23" s="126">
        <v>3</v>
      </c>
      <c r="D23" s="90" t="s">
        <v>5249</v>
      </c>
    </row>
    <row r="24" ht="18" customHeight="1" spans="1:4">
      <c r="A24" s="120" t="s">
        <v>5250</v>
      </c>
      <c r="B24" s="289" t="s">
        <v>5251</v>
      </c>
      <c r="C24" s="126">
        <v>2.6</v>
      </c>
      <c r="D24" s="90" t="s">
        <v>5252</v>
      </c>
    </row>
    <row r="25" ht="18" customHeight="1" spans="1:4">
      <c r="A25" s="120" t="s">
        <v>5253</v>
      </c>
      <c r="B25" s="289" t="s">
        <v>5254</v>
      </c>
      <c r="C25" s="126">
        <v>2.4</v>
      </c>
      <c r="D25" s="90" t="s">
        <v>954</v>
      </c>
    </row>
    <row r="26" ht="18" customHeight="1" spans="1:4">
      <c r="A26" s="120" t="s">
        <v>5255</v>
      </c>
      <c r="B26" s="125" t="s">
        <v>5256</v>
      </c>
      <c r="C26" s="126">
        <v>2</v>
      </c>
      <c r="D26" s="120" t="s">
        <v>5252</v>
      </c>
    </row>
    <row r="27" ht="18" customHeight="1" spans="1:4">
      <c r="A27" s="120" t="s">
        <v>5257</v>
      </c>
      <c r="B27" s="125" t="s">
        <v>5258</v>
      </c>
      <c r="C27" s="126">
        <v>5.1</v>
      </c>
      <c r="D27" s="90" t="s">
        <v>5259</v>
      </c>
    </row>
    <row r="28" ht="18" customHeight="1" spans="1:4">
      <c r="A28" s="120" t="s">
        <v>5260</v>
      </c>
      <c r="B28" s="125" t="s">
        <v>5261</v>
      </c>
      <c r="C28" s="126">
        <v>2.5</v>
      </c>
      <c r="D28" s="90" t="s">
        <v>5259</v>
      </c>
    </row>
    <row r="29" ht="18" customHeight="1" spans="1:4">
      <c r="A29" s="120" t="s">
        <v>5262</v>
      </c>
      <c r="B29" s="125" t="s">
        <v>5263</v>
      </c>
      <c r="C29" s="126">
        <v>2.5</v>
      </c>
      <c r="D29" s="90" t="s">
        <v>5259</v>
      </c>
    </row>
    <row r="30" ht="18" customHeight="1" spans="1:4">
      <c r="A30" s="120" t="s">
        <v>5264</v>
      </c>
      <c r="B30" s="289" t="s">
        <v>5265</v>
      </c>
      <c r="C30" s="126">
        <v>1</v>
      </c>
      <c r="D30" s="120" t="s">
        <v>5266</v>
      </c>
    </row>
    <row r="31" ht="18" customHeight="1" spans="1:4">
      <c r="A31" s="134" t="s">
        <v>5267</v>
      </c>
      <c r="B31" s="135" t="s">
        <v>5268</v>
      </c>
      <c r="C31" s="136">
        <v>0.6</v>
      </c>
      <c r="D31" s="137" t="s">
        <v>4119</v>
      </c>
    </row>
    <row r="32" ht="18" customHeight="1" spans="1:4">
      <c r="A32" s="87" t="s">
        <v>5269</v>
      </c>
      <c r="B32" s="297" t="s">
        <v>5270</v>
      </c>
      <c r="C32" s="128">
        <v>150</v>
      </c>
      <c r="D32" s="88" t="s">
        <v>5271</v>
      </c>
    </row>
    <row r="33" ht="18" customHeight="1" spans="1:4">
      <c r="A33" s="120" t="s">
        <v>5272</v>
      </c>
      <c r="B33" s="289" t="s">
        <v>5273</v>
      </c>
      <c r="C33" s="126">
        <v>120</v>
      </c>
      <c r="D33" s="120" t="s">
        <v>5274</v>
      </c>
    </row>
    <row r="34" ht="18" customHeight="1" spans="1:4">
      <c r="A34" s="120" t="s">
        <v>5275</v>
      </c>
      <c r="B34" s="125" t="s">
        <v>5276</v>
      </c>
      <c r="C34" s="126">
        <v>4</v>
      </c>
      <c r="D34" s="90" t="s">
        <v>5277</v>
      </c>
    </row>
    <row r="35" ht="18" customHeight="1" spans="1:4">
      <c r="A35" s="134" t="s">
        <v>5278</v>
      </c>
      <c r="B35" s="135" t="s">
        <v>5279</v>
      </c>
      <c r="C35" s="136">
        <v>0.5</v>
      </c>
      <c r="D35" s="109" t="s">
        <v>5280</v>
      </c>
    </row>
    <row r="36" ht="18" customHeight="1" spans="1:4">
      <c r="A36" s="120" t="s">
        <v>5281</v>
      </c>
      <c r="B36" s="125" t="s">
        <v>5282</v>
      </c>
      <c r="C36" s="126">
        <v>267.5</v>
      </c>
      <c r="D36" s="120" t="s">
        <v>5283</v>
      </c>
    </row>
    <row r="37" ht="18" customHeight="1" spans="1:4">
      <c r="A37" s="108" t="s">
        <v>5284</v>
      </c>
      <c r="B37" s="289" t="s">
        <v>5285</v>
      </c>
      <c r="C37" s="126">
        <v>212.2</v>
      </c>
      <c r="D37" s="120" t="s">
        <v>5286</v>
      </c>
    </row>
    <row r="38" ht="18" customHeight="1" spans="1:4">
      <c r="A38" s="131" t="s">
        <v>5287</v>
      </c>
      <c r="B38" s="295" t="s">
        <v>5288</v>
      </c>
      <c r="C38" s="133">
        <v>63</v>
      </c>
      <c r="D38" s="138" t="s">
        <v>5289</v>
      </c>
    </row>
    <row r="39" ht="18" customHeight="1" spans="1:4">
      <c r="A39" s="134" t="s">
        <v>5290</v>
      </c>
      <c r="B39" s="135" t="s">
        <v>5291</v>
      </c>
      <c r="C39" s="136">
        <v>0.9</v>
      </c>
      <c r="D39" s="109" t="s">
        <v>633</v>
      </c>
    </row>
    <row r="40" ht="18" customHeight="1" spans="1:4">
      <c r="A40" s="134" t="s">
        <v>5292</v>
      </c>
      <c r="B40" s="135" t="s">
        <v>5293</v>
      </c>
      <c r="C40" s="136">
        <v>0.8</v>
      </c>
      <c r="D40" s="109" t="s">
        <v>633</v>
      </c>
    </row>
    <row r="41" ht="18" customHeight="1" spans="1:4">
      <c r="A41" s="120" t="s">
        <v>5294</v>
      </c>
      <c r="B41" s="289" t="s">
        <v>5295</v>
      </c>
      <c r="C41" s="126">
        <v>48</v>
      </c>
      <c r="D41" s="90" t="s">
        <v>5296</v>
      </c>
    </row>
    <row r="42" ht="18" customHeight="1" spans="1:4">
      <c r="A42" s="120" t="s">
        <v>5297</v>
      </c>
      <c r="B42" s="125" t="s">
        <v>5298</v>
      </c>
      <c r="C42" s="126">
        <v>45</v>
      </c>
      <c r="D42" s="120" t="s">
        <v>5299</v>
      </c>
    </row>
    <row r="43" ht="18" customHeight="1" spans="1:4">
      <c r="A43" s="120" t="s">
        <v>5300</v>
      </c>
      <c r="B43" s="289" t="s">
        <v>5301</v>
      </c>
      <c r="C43" s="126">
        <v>7.8</v>
      </c>
      <c r="D43" s="90" t="s">
        <v>3826</v>
      </c>
    </row>
    <row r="44" ht="18" customHeight="1" spans="1:4">
      <c r="A44" s="120" t="s">
        <v>5302</v>
      </c>
      <c r="B44" s="289" t="s">
        <v>5303</v>
      </c>
      <c r="C44" s="126">
        <v>2.8</v>
      </c>
      <c r="D44" s="90" t="s">
        <v>5304</v>
      </c>
    </row>
    <row r="45" ht="18" customHeight="1" spans="1:4">
      <c r="A45" s="120" t="s">
        <v>5305</v>
      </c>
      <c r="B45" s="289" t="s">
        <v>5306</v>
      </c>
      <c r="C45" s="126">
        <v>24</v>
      </c>
      <c r="D45" s="90" t="s">
        <v>5307</v>
      </c>
    </row>
    <row r="46" ht="18" customHeight="1" spans="1:4">
      <c r="A46" s="120" t="s">
        <v>5308</v>
      </c>
      <c r="B46" s="125" t="s">
        <v>5309</v>
      </c>
      <c r="C46" s="126">
        <v>315</v>
      </c>
      <c r="D46" s="120" t="s">
        <v>5310</v>
      </c>
    </row>
    <row r="47" ht="18" customHeight="1" spans="1:4">
      <c r="A47" s="134" t="s">
        <v>5311</v>
      </c>
      <c r="B47" s="135" t="s">
        <v>5312</v>
      </c>
      <c r="C47" s="136">
        <v>36.3</v>
      </c>
      <c r="D47" s="109" t="s">
        <v>5313</v>
      </c>
    </row>
    <row r="48" ht="18" customHeight="1" spans="1:4">
      <c r="A48" s="120" t="s">
        <v>5314</v>
      </c>
      <c r="B48" s="125" t="s">
        <v>5315</v>
      </c>
      <c r="C48" s="126">
        <v>0.9</v>
      </c>
      <c r="D48" s="90" t="s">
        <v>633</v>
      </c>
    </row>
    <row r="49" ht="36" customHeight="1" spans="1:4">
      <c r="A49" s="131" t="s">
        <v>5316</v>
      </c>
      <c r="B49" s="132" t="s">
        <v>5317</v>
      </c>
      <c r="C49" s="133">
        <v>80</v>
      </c>
      <c r="D49" s="138" t="s">
        <v>5318</v>
      </c>
    </row>
    <row r="50" ht="36" customHeight="1" spans="1:4">
      <c r="A50" s="120" t="s">
        <v>5319</v>
      </c>
      <c r="B50" s="289" t="s">
        <v>5320</v>
      </c>
      <c r="C50" s="126">
        <v>63</v>
      </c>
      <c r="D50" s="90" t="s">
        <v>5321</v>
      </c>
    </row>
    <row r="51" ht="36" customHeight="1" spans="1:4">
      <c r="A51" s="120" t="s">
        <v>5322</v>
      </c>
      <c r="B51" s="125" t="s">
        <v>5323</v>
      </c>
      <c r="C51" s="126">
        <v>4.7</v>
      </c>
      <c r="D51" s="90" t="s">
        <v>5324</v>
      </c>
    </row>
    <row r="52" ht="36" customHeight="1" spans="1:4">
      <c r="A52" s="120" t="s">
        <v>5325</v>
      </c>
      <c r="B52" s="289" t="s">
        <v>5326</v>
      </c>
      <c r="C52" s="126">
        <v>280</v>
      </c>
      <c r="D52" s="90" t="s">
        <v>5327</v>
      </c>
    </row>
    <row r="53" ht="36" customHeight="1" spans="1:4">
      <c r="A53" s="108" t="s">
        <v>5328</v>
      </c>
      <c r="B53" s="125" t="s">
        <v>5285</v>
      </c>
      <c r="C53" s="126">
        <v>231.9</v>
      </c>
      <c r="D53" s="90" t="s">
        <v>5329</v>
      </c>
    </row>
    <row r="54" ht="36" customHeight="1" spans="1:4">
      <c r="A54" s="120" t="s">
        <v>5330</v>
      </c>
      <c r="B54" s="120" t="s">
        <v>5331</v>
      </c>
      <c r="C54" s="126">
        <v>14</v>
      </c>
      <c r="D54" s="90" t="s">
        <v>5332</v>
      </c>
    </row>
    <row r="55" ht="36" customHeight="1" spans="1:4">
      <c r="A55" s="120" t="s">
        <v>5333</v>
      </c>
      <c r="B55" s="289" t="s">
        <v>5334</v>
      </c>
      <c r="C55" s="126">
        <v>95.6</v>
      </c>
      <c r="D55" s="90" t="s">
        <v>5335</v>
      </c>
    </row>
    <row r="56" ht="36" customHeight="1" spans="1:4">
      <c r="A56" s="120" t="s">
        <v>5336</v>
      </c>
      <c r="B56" s="125" t="s">
        <v>5337</v>
      </c>
      <c r="C56" s="126">
        <v>5.7</v>
      </c>
      <c r="D56" s="90" t="s">
        <v>5338</v>
      </c>
    </row>
    <row r="57" ht="36" customHeight="1" spans="1:4">
      <c r="A57" s="139" t="s">
        <v>5339</v>
      </c>
      <c r="B57" s="140" t="s">
        <v>5340</v>
      </c>
      <c r="C57" s="141">
        <v>0.9</v>
      </c>
      <c r="D57" s="142" t="s">
        <v>5341</v>
      </c>
    </row>
    <row r="58" ht="36" customHeight="1" spans="1:4">
      <c r="A58" s="120" t="s">
        <v>5342</v>
      </c>
      <c r="B58" s="125" t="s">
        <v>5343</v>
      </c>
      <c r="C58" s="126">
        <v>0.8</v>
      </c>
      <c r="D58" s="90" t="s">
        <v>5344</v>
      </c>
    </row>
    <row r="59" ht="36" customHeight="1" spans="1:4">
      <c r="A59" s="120" t="s">
        <v>5345</v>
      </c>
      <c r="B59" s="125" t="s">
        <v>5346</v>
      </c>
      <c r="C59" s="126">
        <v>0.6</v>
      </c>
      <c r="D59" s="90" t="s">
        <v>5347</v>
      </c>
    </row>
    <row r="60" ht="36" customHeight="1" spans="1:4">
      <c r="A60" s="120" t="s">
        <v>5348</v>
      </c>
      <c r="B60" s="125" t="s">
        <v>5349</v>
      </c>
      <c r="C60" s="126">
        <v>0.6</v>
      </c>
      <c r="D60" s="90" t="s">
        <v>5347</v>
      </c>
    </row>
    <row r="61" ht="36" customHeight="1" spans="1:4">
      <c r="A61" s="120" t="s">
        <v>5350</v>
      </c>
      <c r="B61" s="289" t="s">
        <v>5351</v>
      </c>
      <c r="C61" s="126">
        <v>220</v>
      </c>
      <c r="D61" s="90" t="s">
        <v>5352</v>
      </c>
    </row>
    <row r="62" ht="36" customHeight="1" spans="1:4">
      <c r="A62" s="120" t="s">
        <v>5353</v>
      </c>
      <c r="B62" s="289" t="s">
        <v>5354</v>
      </c>
      <c r="C62" s="126">
        <v>20</v>
      </c>
      <c r="D62" s="90" t="s">
        <v>5355</v>
      </c>
    </row>
    <row r="63" ht="36" customHeight="1" spans="1:4">
      <c r="A63" s="120" t="s">
        <v>5356</v>
      </c>
      <c r="B63" s="289" t="s">
        <v>5357</v>
      </c>
      <c r="C63" s="126">
        <v>70</v>
      </c>
      <c r="D63" s="90" t="s">
        <v>5358</v>
      </c>
    </row>
    <row r="64" ht="36" customHeight="1" spans="1:4">
      <c r="A64" s="120" t="s">
        <v>5359</v>
      </c>
      <c r="B64" s="289" t="s">
        <v>5360</v>
      </c>
      <c r="C64" s="126">
        <v>52</v>
      </c>
      <c r="D64" s="90" t="s">
        <v>5361</v>
      </c>
    </row>
    <row r="65" ht="36" customHeight="1" spans="1:4">
      <c r="A65" s="120" t="s">
        <v>5362</v>
      </c>
      <c r="B65" s="125" t="s">
        <v>5363</v>
      </c>
      <c r="C65" s="126">
        <v>45</v>
      </c>
      <c r="D65" s="90" t="s">
        <v>5364</v>
      </c>
    </row>
    <row r="66" ht="36" customHeight="1" spans="1:4">
      <c r="A66" s="120" t="s">
        <v>5365</v>
      </c>
      <c r="B66" s="289" t="s">
        <v>5366</v>
      </c>
      <c r="C66" s="126">
        <v>126</v>
      </c>
      <c r="D66" s="90" t="s">
        <v>5367</v>
      </c>
    </row>
    <row r="67" ht="36" customHeight="1" spans="1:4">
      <c r="A67" s="120" t="s">
        <v>5368</v>
      </c>
      <c r="B67" s="125" t="s">
        <v>5369</v>
      </c>
      <c r="C67" s="126">
        <v>34.8</v>
      </c>
      <c r="D67" s="90" t="s">
        <v>5370</v>
      </c>
    </row>
    <row r="68" ht="36" customHeight="1" spans="1:4">
      <c r="A68" s="120" t="s">
        <v>5371</v>
      </c>
      <c r="B68" s="125" t="s">
        <v>5372</v>
      </c>
      <c r="C68" s="126">
        <v>160</v>
      </c>
      <c r="D68" s="90" t="s">
        <v>5373</v>
      </c>
    </row>
    <row r="69" ht="36" customHeight="1" spans="1:4">
      <c r="A69" s="131" t="s">
        <v>5374</v>
      </c>
      <c r="B69" s="132" t="s">
        <v>5375</v>
      </c>
      <c r="C69" s="133">
        <v>12</v>
      </c>
      <c r="D69" s="138" t="s">
        <v>5376</v>
      </c>
    </row>
    <row r="70" ht="36" customHeight="1" spans="1:4">
      <c r="A70" s="120" t="s">
        <v>5377</v>
      </c>
      <c r="B70" s="289" t="s">
        <v>5378</v>
      </c>
      <c r="C70" s="126">
        <v>180.8</v>
      </c>
      <c r="D70" s="90" t="s">
        <v>5379</v>
      </c>
    </row>
    <row r="71" ht="36" customHeight="1" spans="1:4">
      <c r="A71" s="120" t="s">
        <v>5380</v>
      </c>
      <c r="B71" s="289" t="s">
        <v>5381</v>
      </c>
      <c r="C71" s="126">
        <v>328</v>
      </c>
      <c r="D71" s="90" t="s">
        <v>5382</v>
      </c>
    </row>
    <row r="72" ht="36" customHeight="1" spans="1:4">
      <c r="A72" s="120" t="s">
        <v>5383</v>
      </c>
      <c r="B72" s="289" t="s">
        <v>5384</v>
      </c>
      <c r="C72" s="126">
        <v>280</v>
      </c>
      <c r="D72" s="90" t="s">
        <v>5385</v>
      </c>
    </row>
    <row r="73" ht="36" customHeight="1" spans="1:4">
      <c r="A73" s="120" t="s">
        <v>5386</v>
      </c>
      <c r="B73" s="125" t="s">
        <v>5387</v>
      </c>
      <c r="C73" s="126">
        <v>216.6</v>
      </c>
      <c r="D73" s="90" t="s">
        <v>5388</v>
      </c>
    </row>
    <row r="74" ht="36" customHeight="1" spans="1:4">
      <c r="A74" s="120" t="s">
        <v>5389</v>
      </c>
      <c r="B74" s="289" t="s">
        <v>5390</v>
      </c>
      <c r="C74" s="126">
        <v>5.7</v>
      </c>
      <c r="D74" s="90" t="s">
        <v>5391</v>
      </c>
    </row>
    <row r="75" ht="36" customHeight="1" spans="1:4">
      <c r="A75" s="120" t="s">
        <v>5392</v>
      </c>
      <c r="B75" s="289" t="s">
        <v>5393</v>
      </c>
      <c r="C75" s="126">
        <v>3.1</v>
      </c>
      <c r="D75" s="90" t="s">
        <v>5391</v>
      </c>
    </row>
    <row r="76" ht="36" customHeight="1" spans="1:4">
      <c r="A76" s="120" t="s">
        <v>5394</v>
      </c>
      <c r="B76" s="125" t="s">
        <v>5395</v>
      </c>
      <c r="C76" s="126">
        <v>4.5</v>
      </c>
      <c r="D76" s="90" t="s">
        <v>5396</v>
      </c>
    </row>
    <row r="77" ht="36" customHeight="1" spans="1:4">
      <c r="A77" s="120" t="s">
        <v>5397</v>
      </c>
      <c r="B77" s="125" t="s">
        <v>5398</v>
      </c>
      <c r="C77" s="126">
        <v>4.9</v>
      </c>
      <c r="D77" s="90" t="s">
        <v>5399</v>
      </c>
    </row>
    <row r="78" ht="36" customHeight="1" spans="1:4">
      <c r="A78" s="120" t="s">
        <v>5400</v>
      </c>
      <c r="B78" s="125" t="s">
        <v>5401</v>
      </c>
      <c r="C78" s="126">
        <v>4.6</v>
      </c>
      <c r="D78" s="90" t="s">
        <v>5402</v>
      </c>
    </row>
    <row r="79" ht="36" customHeight="1" spans="1:4">
      <c r="A79" s="120" t="s">
        <v>5403</v>
      </c>
      <c r="B79" s="125" t="s">
        <v>5404</v>
      </c>
      <c r="C79" s="126">
        <v>0.6</v>
      </c>
      <c r="D79" s="90" t="s">
        <v>5405</v>
      </c>
    </row>
    <row r="80" ht="36" customHeight="1" spans="1:4">
      <c r="A80" s="120" t="s">
        <v>5406</v>
      </c>
      <c r="B80" s="125" t="s">
        <v>5407</v>
      </c>
      <c r="C80" s="126">
        <v>144</v>
      </c>
      <c r="D80" s="90" t="s">
        <v>5408</v>
      </c>
    </row>
    <row r="81" ht="36" customHeight="1" spans="1:4">
      <c r="A81" s="120" t="s">
        <v>5409</v>
      </c>
      <c r="B81" s="125" t="s">
        <v>5410</v>
      </c>
      <c r="C81" s="126">
        <v>7.7</v>
      </c>
      <c r="D81" s="90" t="s">
        <v>5411</v>
      </c>
    </row>
    <row r="82" ht="36" customHeight="1" spans="1:4">
      <c r="A82" s="143" t="s">
        <v>5412</v>
      </c>
      <c r="B82" s="144" t="s">
        <v>5413</v>
      </c>
      <c r="C82" s="145">
        <v>15.8</v>
      </c>
      <c r="D82" s="146" t="s">
        <v>5414</v>
      </c>
    </row>
    <row r="83" ht="36" customHeight="1" spans="1:4">
      <c r="A83" s="109" t="s">
        <v>5415</v>
      </c>
      <c r="B83" s="147" t="s">
        <v>5416</v>
      </c>
      <c r="C83" s="148">
        <v>13.7</v>
      </c>
      <c r="D83" s="137" t="s">
        <v>5417</v>
      </c>
    </row>
    <row r="84" ht="36" customHeight="1" spans="1:4">
      <c r="A84" s="134" t="s">
        <v>5418</v>
      </c>
      <c r="B84" s="135" t="s">
        <v>5419</v>
      </c>
      <c r="C84" s="136">
        <v>38.1</v>
      </c>
      <c r="D84" s="137" t="s">
        <v>5420</v>
      </c>
    </row>
    <row r="85" ht="36" customHeight="1" spans="1:4">
      <c r="A85" s="120" t="s">
        <v>5421</v>
      </c>
      <c r="B85" s="289" t="s">
        <v>5422</v>
      </c>
      <c r="C85" s="126">
        <v>2.2</v>
      </c>
      <c r="D85" s="90" t="s">
        <v>5423</v>
      </c>
    </row>
    <row r="86" ht="36" customHeight="1" spans="1:4">
      <c r="A86" s="120" t="s">
        <v>5424</v>
      </c>
      <c r="B86" s="289" t="s">
        <v>5425</v>
      </c>
      <c r="C86" s="126">
        <v>5.4</v>
      </c>
      <c r="D86" s="90" t="s">
        <v>5426</v>
      </c>
    </row>
    <row r="87" ht="36" customHeight="1" spans="1:4">
      <c r="A87" s="120" t="s">
        <v>5427</v>
      </c>
      <c r="B87" s="125" t="s">
        <v>5428</v>
      </c>
      <c r="C87" s="126">
        <v>2.3</v>
      </c>
      <c r="D87" s="90" t="s">
        <v>5429</v>
      </c>
    </row>
    <row r="88" ht="36" customHeight="1" spans="1:4">
      <c r="A88" s="120" t="s">
        <v>5430</v>
      </c>
      <c r="B88" s="125" t="s">
        <v>5431</v>
      </c>
      <c r="C88" s="126">
        <v>2.1</v>
      </c>
      <c r="D88" s="90" t="s">
        <v>5429</v>
      </c>
    </row>
    <row r="89" ht="54" customHeight="1" spans="1:4">
      <c r="A89" s="131" t="s">
        <v>5432</v>
      </c>
      <c r="B89" s="132" t="s">
        <v>5433</v>
      </c>
      <c r="C89" s="133">
        <v>5.5</v>
      </c>
      <c r="D89" s="138" t="s">
        <v>5434</v>
      </c>
    </row>
    <row r="90" ht="54" customHeight="1" spans="1:4">
      <c r="A90" s="120" t="s">
        <v>5435</v>
      </c>
      <c r="B90" s="289" t="s">
        <v>5436</v>
      </c>
      <c r="C90" s="126">
        <v>1.9</v>
      </c>
      <c r="D90" s="90" t="s">
        <v>5437</v>
      </c>
    </row>
    <row r="91" ht="54" customHeight="1" spans="1:4">
      <c r="A91" s="120" t="s">
        <v>5438</v>
      </c>
      <c r="B91" s="289" t="s">
        <v>5439</v>
      </c>
      <c r="C91" s="126">
        <v>1.9</v>
      </c>
      <c r="D91" s="90" t="s">
        <v>5437</v>
      </c>
    </row>
    <row r="92" ht="54" customHeight="1" spans="1:4">
      <c r="A92" s="120" t="s">
        <v>5440</v>
      </c>
      <c r="B92" s="289" t="s">
        <v>5441</v>
      </c>
      <c r="C92" s="126">
        <v>1.9</v>
      </c>
      <c r="D92" s="90" t="s">
        <v>5437</v>
      </c>
    </row>
    <row r="93" ht="54" customHeight="1" spans="1:4">
      <c r="A93" s="120" t="s">
        <v>5442</v>
      </c>
      <c r="B93" s="125" t="s">
        <v>5443</v>
      </c>
      <c r="C93" s="126">
        <v>1.9</v>
      </c>
      <c r="D93" s="90" t="s">
        <v>5444</v>
      </c>
    </row>
    <row r="94" ht="54" customHeight="1" spans="1:4">
      <c r="A94" s="120" t="s">
        <v>2070</v>
      </c>
      <c r="B94" s="289" t="s">
        <v>5445</v>
      </c>
      <c r="C94" s="126">
        <v>1.8</v>
      </c>
      <c r="D94" s="90" t="s">
        <v>5437</v>
      </c>
    </row>
    <row r="95" ht="54" customHeight="1" spans="1:4">
      <c r="A95" s="120" t="s">
        <v>5446</v>
      </c>
      <c r="B95" s="289" t="s">
        <v>5447</v>
      </c>
      <c r="C95" s="126">
        <v>1.8</v>
      </c>
      <c r="D95" s="90" t="s">
        <v>5437</v>
      </c>
    </row>
    <row r="96" ht="54" customHeight="1" spans="1:4">
      <c r="A96" s="120" t="s">
        <v>5448</v>
      </c>
      <c r="B96" s="289" t="s">
        <v>5449</v>
      </c>
      <c r="C96" s="126">
        <v>1.7</v>
      </c>
      <c r="D96" s="90" t="s">
        <v>5437</v>
      </c>
    </row>
    <row r="97" ht="54" customHeight="1" spans="1:4">
      <c r="A97" s="120" t="s">
        <v>5450</v>
      </c>
      <c r="B97" s="289" t="s">
        <v>5451</v>
      </c>
      <c r="C97" s="126">
        <v>0.8</v>
      </c>
      <c r="D97" s="90" t="s">
        <v>5437</v>
      </c>
    </row>
    <row r="98" ht="54" customHeight="1" spans="1:4">
      <c r="A98" s="120" t="s">
        <v>5452</v>
      </c>
      <c r="B98" s="125" t="s">
        <v>5453</v>
      </c>
      <c r="C98" s="126">
        <v>8.7</v>
      </c>
      <c r="D98" s="90" t="s">
        <v>5454</v>
      </c>
    </row>
    <row r="99" ht="54" customHeight="1" spans="1:4">
      <c r="A99" s="120" t="s">
        <v>5455</v>
      </c>
      <c r="B99" s="294" t="s">
        <v>5456</v>
      </c>
      <c r="C99" s="126">
        <v>1.8</v>
      </c>
      <c r="D99" s="90" t="s">
        <v>5457</v>
      </c>
    </row>
    <row r="100" ht="54" customHeight="1" spans="1:4">
      <c r="A100" s="120" t="s">
        <v>5458</v>
      </c>
      <c r="B100" s="125" t="s">
        <v>5459</v>
      </c>
      <c r="C100" s="126">
        <v>255.7</v>
      </c>
      <c r="D100" s="90" t="s">
        <v>5460</v>
      </c>
    </row>
    <row r="101" ht="54" customHeight="1" spans="1:4">
      <c r="A101" s="120" t="s">
        <v>5461</v>
      </c>
      <c r="B101" s="125" t="s">
        <v>5462</v>
      </c>
      <c r="C101" s="126">
        <v>106.7</v>
      </c>
      <c r="D101" s="90" t="s">
        <v>5463</v>
      </c>
    </row>
    <row r="102" ht="54" customHeight="1" spans="1:4">
      <c r="A102" s="120" t="s">
        <v>5464</v>
      </c>
      <c r="B102" s="125" t="s">
        <v>5465</v>
      </c>
      <c r="C102" s="126">
        <v>1.9</v>
      </c>
      <c r="D102" s="90" t="s">
        <v>5466</v>
      </c>
    </row>
    <row r="103" ht="54" customHeight="1" spans="1:4">
      <c r="A103" s="120" t="s">
        <v>5467</v>
      </c>
      <c r="B103" s="125" t="s">
        <v>5468</v>
      </c>
      <c r="C103" s="126">
        <v>1.8</v>
      </c>
      <c r="D103" s="90" t="s">
        <v>5466</v>
      </c>
    </row>
    <row r="104" ht="54" customHeight="1" spans="1:4">
      <c r="A104" s="120" t="s">
        <v>5469</v>
      </c>
      <c r="B104" s="289" t="s">
        <v>5470</v>
      </c>
      <c r="C104" s="126">
        <v>1.8</v>
      </c>
      <c r="D104" s="90" t="s">
        <v>5466</v>
      </c>
    </row>
    <row r="105" ht="54" customHeight="1" spans="1:4">
      <c r="A105" s="120" t="s">
        <v>5471</v>
      </c>
      <c r="B105" s="125" t="s">
        <v>5472</v>
      </c>
      <c r="C105" s="126">
        <v>1.1</v>
      </c>
      <c r="D105" s="90" t="s">
        <v>5466</v>
      </c>
    </row>
    <row r="106" ht="54" customHeight="1" spans="1:4">
      <c r="A106" s="120" t="s">
        <v>5473</v>
      </c>
      <c r="B106" s="289" t="s">
        <v>5474</v>
      </c>
      <c r="C106" s="126">
        <v>0.8</v>
      </c>
      <c r="D106" s="90" t="s">
        <v>5466</v>
      </c>
    </row>
    <row r="107" ht="54" customHeight="1" spans="1:4">
      <c r="A107" s="120" t="s">
        <v>5475</v>
      </c>
      <c r="B107" s="289" t="s">
        <v>5476</v>
      </c>
      <c r="C107" s="126">
        <v>66.57</v>
      </c>
      <c r="D107" s="90" t="s">
        <v>5477</v>
      </c>
    </row>
    <row r="108" ht="54" customHeight="1" spans="1:4">
      <c r="A108" s="120" t="s">
        <v>5478</v>
      </c>
      <c r="B108" s="125" t="s">
        <v>5479</v>
      </c>
      <c r="C108" s="126">
        <v>42.8</v>
      </c>
      <c r="D108" s="90" t="s">
        <v>5480</v>
      </c>
    </row>
    <row r="109" ht="54" customHeight="1" spans="1:4">
      <c r="A109" s="90" t="s">
        <v>5481</v>
      </c>
      <c r="B109" s="129" t="s">
        <v>5482</v>
      </c>
      <c r="C109" s="130">
        <v>14</v>
      </c>
      <c r="D109" s="90" t="s">
        <v>5483</v>
      </c>
    </row>
    <row r="110" ht="54" customHeight="1" spans="1:4">
      <c r="A110" s="120" t="s">
        <v>5484</v>
      </c>
      <c r="B110" s="289" t="s">
        <v>5485</v>
      </c>
      <c r="C110" s="126">
        <v>38.5</v>
      </c>
      <c r="D110" s="90" t="s">
        <v>5486</v>
      </c>
    </row>
    <row r="111" ht="54" customHeight="1" spans="1:4">
      <c r="A111" s="120" t="s">
        <v>5487</v>
      </c>
      <c r="B111" s="125" t="s">
        <v>5488</v>
      </c>
      <c r="C111" s="126">
        <v>10.3</v>
      </c>
      <c r="D111" s="90" t="s">
        <v>5489</v>
      </c>
    </row>
    <row r="112" ht="54" customHeight="1" spans="1:4">
      <c r="A112" s="120" t="s">
        <v>5490</v>
      </c>
      <c r="B112" s="125" t="s">
        <v>5491</v>
      </c>
      <c r="C112" s="126">
        <v>574.9</v>
      </c>
      <c r="D112" s="90" t="s">
        <v>5492</v>
      </c>
    </row>
    <row r="113" ht="54" customHeight="1" spans="1:4">
      <c r="A113" s="120" t="s">
        <v>5493</v>
      </c>
      <c r="B113" s="125" t="s">
        <v>5494</v>
      </c>
      <c r="C113" s="126">
        <v>8.5</v>
      </c>
      <c r="D113" s="90" t="s">
        <v>5495</v>
      </c>
    </row>
    <row r="114" ht="54" customHeight="1" spans="1:4">
      <c r="A114" s="147" t="s">
        <v>5496</v>
      </c>
      <c r="B114" s="147" t="s">
        <v>5497</v>
      </c>
      <c r="C114" s="149" t="s">
        <v>2417</v>
      </c>
      <c r="D114" s="137" t="s">
        <v>5498</v>
      </c>
    </row>
    <row r="115" ht="54" customHeight="1" spans="1:4">
      <c r="A115" s="108" t="s">
        <v>5499</v>
      </c>
      <c r="B115" s="125" t="s">
        <v>5500</v>
      </c>
      <c r="C115" s="126">
        <v>229.5</v>
      </c>
      <c r="D115" s="90" t="s">
        <v>5501</v>
      </c>
    </row>
    <row r="116" ht="72" customHeight="1" spans="1:4">
      <c r="A116" s="120" t="s">
        <v>5502</v>
      </c>
      <c r="B116" s="125" t="s">
        <v>5503</v>
      </c>
      <c r="C116" s="126">
        <v>4.1</v>
      </c>
      <c r="D116" s="90" t="s">
        <v>5504</v>
      </c>
    </row>
    <row r="117" ht="72" customHeight="1" spans="1:4">
      <c r="A117" s="120" t="s">
        <v>5505</v>
      </c>
      <c r="B117" s="125" t="s">
        <v>5506</v>
      </c>
      <c r="C117" s="126">
        <v>3.8</v>
      </c>
      <c r="D117" s="90" t="s">
        <v>5507</v>
      </c>
    </row>
    <row r="118" ht="72" customHeight="1" spans="1:4">
      <c r="A118" s="150" t="s">
        <v>5508</v>
      </c>
      <c r="B118" s="151" t="s">
        <v>5509</v>
      </c>
      <c r="C118" s="152">
        <v>4.4</v>
      </c>
      <c r="D118" s="90" t="s">
        <v>5510</v>
      </c>
    </row>
    <row r="119" ht="72" customHeight="1" spans="1:4">
      <c r="A119" s="120" t="s">
        <v>5511</v>
      </c>
      <c r="B119" s="125" t="s">
        <v>5512</v>
      </c>
      <c r="C119" s="126">
        <v>4.2</v>
      </c>
      <c r="D119" s="90" t="s">
        <v>5513</v>
      </c>
    </row>
    <row r="120" ht="72" customHeight="1" spans="1:4">
      <c r="A120" s="120" t="s">
        <v>5514</v>
      </c>
      <c r="B120" s="125" t="s">
        <v>5515</v>
      </c>
      <c r="C120" s="126">
        <v>17.3</v>
      </c>
      <c r="D120" s="90" t="s">
        <v>5516</v>
      </c>
    </row>
    <row r="121" ht="72" customHeight="1" spans="1:4">
      <c r="A121" s="120" t="s">
        <v>5517</v>
      </c>
      <c r="B121" s="289" t="s">
        <v>5518</v>
      </c>
      <c r="C121" s="126">
        <v>4.3</v>
      </c>
      <c r="D121" s="90" t="s">
        <v>5519</v>
      </c>
    </row>
    <row r="122" ht="72" customHeight="1" spans="1:4">
      <c r="A122" s="120" t="s">
        <v>5520</v>
      </c>
      <c r="B122" s="289" t="s">
        <v>5521</v>
      </c>
      <c r="C122" s="126">
        <v>238.5</v>
      </c>
      <c r="D122" s="90" t="s">
        <v>5522</v>
      </c>
    </row>
    <row r="123" ht="72" customHeight="1" spans="1:4">
      <c r="A123" s="120" t="s">
        <v>5523</v>
      </c>
      <c r="B123" s="289" t="s">
        <v>5524</v>
      </c>
      <c r="C123" s="126">
        <v>10.9</v>
      </c>
      <c r="D123" s="90" t="s">
        <v>5525</v>
      </c>
    </row>
    <row r="124" ht="72" customHeight="1" spans="1:4">
      <c r="A124" s="120" t="s">
        <v>5526</v>
      </c>
      <c r="B124" s="289" t="s">
        <v>5527</v>
      </c>
      <c r="C124" s="126">
        <v>316</v>
      </c>
      <c r="D124" s="90" t="s">
        <v>5528</v>
      </c>
    </row>
    <row r="125" ht="72" customHeight="1" spans="1:4">
      <c r="A125" s="120" t="s">
        <v>5529</v>
      </c>
      <c r="B125" s="125" t="s">
        <v>5530</v>
      </c>
      <c r="C125" s="126">
        <v>42.6</v>
      </c>
      <c r="D125" s="90" t="s">
        <v>5531</v>
      </c>
    </row>
    <row r="126" ht="72" customHeight="1" spans="1:4">
      <c r="A126" s="120" t="s">
        <v>5532</v>
      </c>
      <c r="B126" s="289" t="s">
        <v>5533</v>
      </c>
      <c r="C126" s="126">
        <v>7.8</v>
      </c>
      <c r="D126" s="153" t="s">
        <v>5534</v>
      </c>
    </row>
    <row r="127" ht="90" customHeight="1" spans="1:4">
      <c r="A127" s="120" t="s">
        <v>5535</v>
      </c>
      <c r="B127" s="289" t="s">
        <v>5536</v>
      </c>
      <c r="C127" s="126">
        <v>414.8</v>
      </c>
      <c r="D127" s="90" t="s">
        <v>5537</v>
      </c>
    </row>
    <row r="128" ht="90" customHeight="1" spans="1:4">
      <c r="A128" s="120" t="s">
        <v>969</v>
      </c>
      <c r="B128" s="125" t="s">
        <v>5538</v>
      </c>
      <c r="C128" s="126">
        <v>2.7</v>
      </c>
      <c r="D128" s="90" t="s">
        <v>5539</v>
      </c>
    </row>
    <row r="129" ht="90" customHeight="1" spans="1:4">
      <c r="A129" s="120" t="s">
        <v>5540</v>
      </c>
      <c r="B129" s="125" t="s">
        <v>5541</v>
      </c>
      <c r="C129" s="126">
        <v>160.2</v>
      </c>
      <c r="D129" s="90" t="s">
        <v>5542</v>
      </c>
    </row>
    <row r="130" ht="90" customHeight="1" spans="1:4">
      <c r="A130" s="120" t="s">
        <v>5543</v>
      </c>
      <c r="B130" s="125" t="s">
        <v>5544</v>
      </c>
      <c r="C130" s="126">
        <v>5.1</v>
      </c>
      <c r="D130" s="90" t="s">
        <v>5545</v>
      </c>
    </row>
    <row r="131" ht="90" customHeight="1" spans="1:4">
      <c r="A131" s="120" t="s">
        <v>5546</v>
      </c>
      <c r="B131" s="125" t="s">
        <v>5547</v>
      </c>
      <c r="C131" s="126">
        <v>10.1</v>
      </c>
      <c r="D131" s="90" t="s">
        <v>5548</v>
      </c>
    </row>
    <row r="132" ht="90" customHeight="1" spans="1:4">
      <c r="A132" s="120" t="s">
        <v>5549</v>
      </c>
      <c r="B132" s="289" t="s">
        <v>5550</v>
      </c>
      <c r="C132" s="126">
        <v>76.2</v>
      </c>
      <c r="D132" s="90" t="s">
        <v>5551</v>
      </c>
    </row>
    <row r="133" ht="90" customHeight="1" spans="1:4">
      <c r="A133" s="120" t="s">
        <v>5552</v>
      </c>
      <c r="B133" s="125" t="s">
        <v>5553</v>
      </c>
      <c r="C133" s="126">
        <v>180</v>
      </c>
      <c r="D133" s="153" t="s">
        <v>5554</v>
      </c>
    </row>
    <row r="134" ht="90" customHeight="1" spans="1:4">
      <c r="A134" s="120" t="s">
        <v>5555</v>
      </c>
      <c r="B134" s="289" t="s">
        <v>5556</v>
      </c>
      <c r="C134" s="126">
        <v>18</v>
      </c>
      <c r="D134" s="153" t="s">
        <v>5557</v>
      </c>
    </row>
    <row r="135" ht="102" spans="1:4">
      <c r="A135" s="120" t="s">
        <v>5558</v>
      </c>
      <c r="B135" s="289" t="s">
        <v>5559</v>
      </c>
      <c r="C135" s="126">
        <v>25.7</v>
      </c>
      <c r="D135" s="90" t="s">
        <v>5560</v>
      </c>
    </row>
    <row r="136" ht="103.5" spans="1:4">
      <c r="A136" s="150" t="s">
        <v>5561</v>
      </c>
      <c r="B136" s="151" t="s">
        <v>5562</v>
      </c>
      <c r="C136" s="152">
        <v>18.9</v>
      </c>
      <c r="D136" s="90" t="s">
        <v>5563</v>
      </c>
    </row>
    <row r="137" ht="108" customHeight="1" spans="1:4">
      <c r="A137" s="120" t="s">
        <v>5564</v>
      </c>
      <c r="B137" s="125" t="s">
        <v>5565</v>
      </c>
      <c r="C137" s="126">
        <v>149.55</v>
      </c>
      <c r="D137" s="153" t="s">
        <v>5566</v>
      </c>
    </row>
    <row r="138" ht="117" spans="1:4">
      <c r="A138" s="120" t="s">
        <v>5567</v>
      </c>
      <c r="B138" s="125" t="s">
        <v>5568</v>
      </c>
      <c r="C138" s="126">
        <v>338.7</v>
      </c>
      <c r="D138" s="90" t="s">
        <v>5569</v>
      </c>
    </row>
    <row r="139" ht="118.5" spans="1:4">
      <c r="A139" s="120" t="s">
        <v>5570</v>
      </c>
      <c r="B139" s="125" t="s">
        <v>5571</v>
      </c>
      <c r="C139" s="126">
        <v>7.7</v>
      </c>
      <c r="D139" s="90" t="s">
        <v>5572</v>
      </c>
    </row>
    <row r="140" ht="129" spans="1:4">
      <c r="A140" s="120" t="s">
        <v>5573</v>
      </c>
      <c r="B140" s="289" t="s">
        <v>5574</v>
      </c>
      <c r="C140" s="126">
        <v>14.2</v>
      </c>
      <c r="D140" s="90" t="s">
        <v>5575</v>
      </c>
    </row>
    <row r="141" ht="157.5" spans="1:4">
      <c r="A141" s="120" t="s">
        <v>5576</v>
      </c>
      <c r="B141" s="289" t="s">
        <v>5577</v>
      </c>
      <c r="C141" s="126">
        <v>109.8</v>
      </c>
      <c r="D141" s="90" t="s">
        <v>5578</v>
      </c>
    </row>
    <row r="142" ht="219" spans="1:8">
      <c r="A142" s="150" t="s">
        <v>5579</v>
      </c>
      <c r="B142" s="298" t="s">
        <v>5580</v>
      </c>
      <c r="C142" s="152">
        <v>62.4</v>
      </c>
      <c r="D142" s="90" t="s">
        <v>5581</v>
      </c>
      <c r="E142" s="154"/>
      <c r="F142" s="154"/>
      <c r="G142" s="154"/>
      <c r="H142" s="154"/>
    </row>
    <row r="143" spans="1:8">
      <c r="A143" s="155"/>
      <c r="B143" s="156"/>
      <c r="C143" s="155"/>
      <c r="D143" s="155"/>
      <c r="E143" s="157"/>
      <c r="F143" s="157"/>
      <c r="G143" s="157"/>
      <c r="H143" s="154"/>
    </row>
    <row r="144" spans="1:8">
      <c r="A144" s="158"/>
      <c r="B144" s="158"/>
      <c r="C144" s="158"/>
      <c r="D144" s="158"/>
      <c r="E144" s="154"/>
      <c r="F144" s="154"/>
      <c r="G144" s="154"/>
      <c r="H144" s="154"/>
    </row>
    <row r="145" spans="1:8">
      <c r="A145" s="158"/>
      <c r="B145" s="158"/>
      <c r="C145" s="158"/>
      <c r="D145" s="158"/>
      <c r="E145" s="154"/>
      <c r="F145" s="154"/>
      <c r="G145" s="154"/>
      <c r="H145" s="154"/>
    </row>
    <row r="146" spans="1:8">
      <c r="A146" s="24"/>
      <c r="B146" s="24"/>
      <c r="C146" s="24"/>
      <c r="D146" s="24"/>
      <c r="E146" s="154"/>
      <c r="F146" s="154"/>
      <c r="G146" s="154"/>
      <c r="H146" s="154"/>
    </row>
    <row r="147" spans="1:4">
      <c r="A147" s="24"/>
      <c r="B147" s="24"/>
      <c r="C147" s="24"/>
      <c r="D147" s="24"/>
    </row>
    <row r="148" spans="4:4">
      <c r="D148" s="118"/>
    </row>
    <row r="149" spans="4:4">
      <c r="D149" s="118"/>
    </row>
    <row r="150" spans="4:4">
      <c r="D150" s="118"/>
    </row>
    <row r="151" spans="4:4">
      <c r="D151" s="118"/>
    </row>
    <row r="152" spans="4:4">
      <c r="D152" s="118"/>
    </row>
    <row r="153" spans="4:4">
      <c r="D153" s="118"/>
    </row>
    <row r="154" spans="4:4">
      <c r="D154" s="118"/>
    </row>
    <row r="155" spans="4:4">
      <c r="D155" s="118"/>
    </row>
    <row r="156" spans="4:4">
      <c r="D156" s="118"/>
    </row>
    <row r="157" spans="4:4">
      <c r="D157" s="118"/>
    </row>
    <row r="158" spans="4:4">
      <c r="D158" s="118"/>
    </row>
    <row r="159" spans="4:4">
      <c r="D159" s="118"/>
    </row>
    <row r="160" spans="4:4">
      <c r="D160" s="118"/>
    </row>
    <row r="161" spans="4:4">
      <c r="D161" s="118"/>
    </row>
    <row r="162" spans="4:4">
      <c r="D162" s="118"/>
    </row>
    <row r="163" spans="4:4">
      <c r="D163" s="118"/>
    </row>
    <row r="164" spans="4:4">
      <c r="D164" s="118"/>
    </row>
    <row r="165" spans="4:4">
      <c r="D165" s="118"/>
    </row>
    <row r="166" spans="4:4">
      <c r="D166" s="118"/>
    </row>
    <row r="167" spans="4:4">
      <c r="D167" s="118"/>
    </row>
    <row r="168" spans="4:4">
      <c r="D168" s="118"/>
    </row>
    <row r="169" spans="4:4">
      <c r="D169" s="118"/>
    </row>
    <row r="170" spans="4:4">
      <c r="D170" s="118"/>
    </row>
    <row r="171" spans="4:4">
      <c r="D171" s="118"/>
    </row>
    <row r="172" spans="4:4">
      <c r="D172" s="118"/>
    </row>
    <row r="173" spans="4:4">
      <c r="D173" s="118"/>
    </row>
    <row r="174" spans="4:4">
      <c r="D174" s="118"/>
    </row>
  </sheetData>
  <mergeCells count="5">
    <mergeCell ref="A1:D1"/>
    <mergeCell ref="A144:D144"/>
    <mergeCell ref="A145:D145"/>
    <mergeCell ref="A146:D146"/>
    <mergeCell ref="A147:D147"/>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1"/>
  <sheetViews>
    <sheetView topLeftCell="A7" workbookViewId="0">
      <selection activeCell="A1" sqref="A1:D1"/>
    </sheetView>
  </sheetViews>
  <sheetFormatPr defaultColWidth="9" defaultRowHeight="15" outlineLevelCol="3"/>
  <cols>
    <col min="1" max="1" width="8.44166666666667" style="104" customWidth="1"/>
    <col min="2" max="2" width="16.2166666666667" style="104" customWidth="1"/>
    <col min="3" max="3" width="12.775" style="104" customWidth="1"/>
    <col min="4" max="4" width="25.775" style="105" customWidth="1"/>
  </cols>
  <sheetData>
    <row r="1" ht="25.5" spans="1:4">
      <c r="A1" s="106" t="s">
        <v>5582</v>
      </c>
      <c r="B1" s="106"/>
      <c r="C1" s="106"/>
      <c r="D1" s="106"/>
    </row>
    <row r="2" ht="15.75" spans="1:4">
      <c r="A2" s="107" t="s">
        <v>5583</v>
      </c>
      <c r="B2" s="107" t="s">
        <v>3048</v>
      </c>
      <c r="C2" s="107" t="s">
        <v>3049</v>
      </c>
      <c r="D2" s="20" t="s">
        <v>5584</v>
      </c>
    </row>
    <row r="3" spans="1:4">
      <c r="A3" s="89" t="s">
        <v>5585</v>
      </c>
      <c r="B3" s="294" t="s">
        <v>5586</v>
      </c>
      <c r="C3" s="89">
        <v>2</v>
      </c>
      <c r="D3" s="21" t="s">
        <v>5587</v>
      </c>
    </row>
    <row r="4" spans="1:4">
      <c r="A4" s="89" t="s">
        <v>5588</v>
      </c>
      <c r="B4" s="294" t="s">
        <v>5589</v>
      </c>
      <c r="C4" s="89">
        <v>0</v>
      </c>
      <c r="D4" s="21" t="s">
        <v>5590</v>
      </c>
    </row>
    <row r="5" spans="1:4">
      <c r="A5" s="89" t="s">
        <v>5591</v>
      </c>
      <c r="B5" s="294" t="s">
        <v>5592</v>
      </c>
      <c r="C5" s="89">
        <v>2.3</v>
      </c>
      <c r="D5" s="21" t="s">
        <v>5593</v>
      </c>
    </row>
    <row r="6" spans="1:4">
      <c r="A6" s="89" t="s">
        <v>5594</v>
      </c>
      <c r="B6" s="299" t="s">
        <v>5595</v>
      </c>
      <c r="C6" s="89">
        <v>502</v>
      </c>
      <c r="D6" s="21" t="s">
        <v>5596</v>
      </c>
    </row>
    <row r="7" spans="1:4">
      <c r="A7" s="89" t="s">
        <v>5597</v>
      </c>
      <c r="B7" s="294" t="s">
        <v>5598</v>
      </c>
      <c r="C7" s="89">
        <v>1.5</v>
      </c>
      <c r="D7" s="21" t="s">
        <v>5208</v>
      </c>
    </row>
    <row r="8" spans="1:4">
      <c r="A8" s="89" t="s">
        <v>5599</v>
      </c>
      <c r="B8" s="294" t="s">
        <v>5600</v>
      </c>
      <c r="C8" s="89">
        <v>0.5</v>
      </c>
      <c r="D8" s="21" t="s">
        <v>5208</v>
      </c>
    </row>
    <row r="9" spans="1:4">
      <c r="A9" s="89" t="s">
        <v>5601</v>
      </c>
      <c r="B9" s="294" t="s">
        <v>5602</v>
      </c>
      <c r="C9" s="89">
        <v>1.5</v>
      </c>
      <c r="D9" s="21" t="s">
        <v>5208</v>
      </c>
    </row>
    <row r="10" spans="1:4">
      <c r="A10" s="89" t="s">
        <v>5603</v>
      </c>
      <c r="B10" s="294" t="s">
        <v>5604</v>
      </c>
      <c r="C10" s="89">
        <v>1.2</v>
      </c>
      <c r="D10" s="21" t="s">
        <v>5605</v>
      </c>
    </row>
    <row r="11" spans="1:4">
      <c r="A11" s="89" t="s">
        <v>5606</v>
      </c>
      <c r="B11" s="294" t="s">
        <v>5607</v>
      </c>
      <c r="C11" s="89">
        <v>1</v>
      </c>
      <c r="D11" s="21" t="s">
        <v>5208</v>
      </c>
    </row>
    <row r="12" spans="1:4">
      <c r="A12" s="89" t="s">
        <v>5608</v>
      </c>
      <c r="B12" s="294" t="s">
        <v>5609</v>
      </c>
      <c r="C12" s="89">
        <v>50</v>
      </c>
      <c r="D12" s="21" t="s">
        <v>5610</v>
      </c>
    </row>
    <row r="13" spans="1:4">
      <c r="A13" s="89" t="s">
        <v>5611</v>
      </c>
      <c r="B13" s="300" t="s">
        <v>5612</v>
      </c>
      <c r="C13" s="110">
        <v>0.4</v>
      </c>
      <c r="D13" s="111" t="s">
        <v>5208</v>
      </c>
    </row>
    <row r="14" spans="1:4">
      <c r="A14" s="89" t="s">
        <v>5613</v>
      </c>
      <c r="B14" s="299" t="s">
        <v>5614</v>
      </c>
      <c r="C14" s="89">
        <v>25</v>
      </c>
      <c r="D14" s="21" t="s">
        <v>5610</v>
      </c>
    </row>
    <row r="15" spans="1:4">
      <c r="A15" s="89" t="s">
        <v>5615</v>
      </c>
      <c r="B15" s="294" t="s">
        <v>5616</v>
      </c>
      <c r="C15" s="89">
        <v>1.6</v>
      </c>
      <c r="D15" s="21" t="s">
        <v>5617</v>
      </c>
    </row>
    <row r="16" spans="1:4">
      <c r="A16" s="89" t="s">
        <v>5618</v>
      </c>
      <c r="B16" s="294" t="s">
        <v>5619</v>
      </c>
      <c r="C16" s="89">
        <v>1.4</v>
      </c>
      <c r="D16" s="21" t="s">
        <v>5620</v>
      </c>
    </row>
    <row r="17" spans="1:4">
      <c r="A17" s="89" t="s">
        <v>5621</v>
      </c>
      <c r="B17" s="294" t="s">
        <v>5622</v>
      </c>
      <c r="C17" s="89">
        <v>1.1</v>
      </c>
      <c r="D17" s="21" t="s">
        <v>5617</v>
      </c>
    </row>
    <row r="18" spans="1:4">
      <c r="A18" s="89" t="s">
        <v>5623</v>
      </c>
      <c r="B18" s="294" t="s">
        <v>5624</v>
      </c>
      <c r="C18" s="89">
        <v>1.2</v>
      </c>
      <c r="D18" s="21" t="s">
        <v>5617</v>
      </c>
    </row>
    <row r="19" spans="1:4">
      <c r="A19" s="89" t="s">
        <v>5625</v>
      </c>
      <c r="B19" s="294" t="s">
        <v>5626</v>
      </c>
      <c r="C19" s="89">
        <v>1.1</v>
      </c>
      <c r="D19" s="21" t="s">
        <v>5617</v>
      </c>
    </row>
    <row r="20" spans="1:4">
      <c r="A20" s="89" t="s">
        <v>5627</v>
      </c>
      <c r="B20" s="294" t="s">
        <v>5628</v>
      </c>
      <c r="C20" s="89">
        <v>72</v>
      </c>
      <c r="D20" s="21" t="s">
        <v>5629</v>
      </c>
    </row>
    <row r="21" spans="1:4">
      <c r="A21" s="89" t="s">
        <v>5630</v>
      </c>
      <c r="B21" s="294" t="s">
        <v>5631</v>
      </c>
      <c r="C21" s="89">
        <v>1.1</v>
      </c>
      <c r="D21" s="21" t="s">
        <v>5617</v>
      </c>
    </row>
    <row r="22" spans="1:4">
      <c r="A22" s="89" t="s">
        <v>5632</v>
      </c>
      <c r="B22" s="294" t="s">
        <v>5633</v>
      </c>
      <c r="C22" s="89">
        <v>1.1</v>
      </c>
      <c r="D22" s="21" t="s">
        <v>5617</v>
      </c>
    </row>
    <row r="23" spans="1:4">
      <c r="A23" s="89" t="s">
        <v>5634</v>
      </c>
      <c r="B23" s="299" t="s">
        <v>5635</v>
      </c>
      <c r="C23" s="89">
        <v>1.3</v>
      </c>
      <c r="D23" s="21" t="s">
        <v>5617</v>
      </c>
    </row>
    <row r="24" spans="1:4">
      <c r="A24" s="89" t="s">
        <v>5636</v>
      </c>
      <c r="B24" s="299" t="s">
        <v>5637</v>
      </c>
      <c r="C24" s="89">
        <v>0.9</v>
      </c>
      <c r="D24" s="21" t="s">
        <v>5617</v>
      </c>
    </row>
    <row r="25" spans="1:4">
      <c r="A25" s="89" t="s">
        <v>5638</v>
      </c>
      <c r="B25" s="299" t="s">
        <v>5639</v>
      </c>
      <c r="C25" s="89">
        <v>1.1</v>
      </c>
      <c r="D25" s="21" t="s">
        <v>5617</v>
      </c>
    </row>
    <row r="26" spans="1:4">
      <c r="A26" s="89" t="s">
        <v>5640</v>
      </c>
      <c r="B26" s="299" t="s">
        <v>5641</v>
      </c>
      <c r="C26" s="89">
        <v>2.2</v>
      </c>
      <c r="D26" s="21" t="s">
        <v>5617</v>
      </c>
    </row>
    <row r="27" spans="1:4">
      <c r="A27" s="89" t="s">
        <v>5642</v>
      </c>
      <c r="B27" s="294" t="s">
        <v>5643</v>
      </c>
      <c r="C27" s="89">
        <v>2.1</v>
      </c>
      <c r="D27" s="21" t="s">
        <v>5644</v>
      </c>
    </row>
    <row r="28" spans="1:4">
      <c r="A28" s="89" t="s">
        <v>5645</v>
      </c>
      <c r="B28" s="294" t="s">
        <v>5646</v>
      </c>
      <c r="C28" s="89">
        <v>2.3</v>
      </c>
      <c r="D28" s="21" t="s">
        <v>5647</v>
      </c>
    </row>
    <row r="29" spans="1:4">
      <c r="A29" s="89" t="s">
        <v>5648</v>
      </c>
      <c r="B29" s="294" t="s">
        <v>5649</v>
      </c>
      <c r="C29" s="89">
        <v>2.2</v>
      </c>
      <c r="D29" s="21" t="s">
        <v>5644</v>
      </c>
    </row>
    <row r="30" spans="1:4">
      <c r="A30" s="89" t="s">
        <v>5650</v>
      </c>
      <c r="B30" s="294" t="s">
        <v>5651</v>
      </c>
      <c r="C30" s="89">
        <v>0.8</v>
      </c>
      <c r="D30" s="21" t="s">
        <v>5644</v>
      </c>
    </row>
    <row r="31" spans="1:4">
      <c r="A31" s="89" t="s">
        <v>5652</v>
      </c>
      <c r="B31" s="299" t="s">
        <v>5653</v>
      </c>
      <c r="C31" s="89">
        <v>2.3</v>
      </c>
      <c r="D31" s="21" t="s">
        <v>5644</v>
      </c>
    </row>
    <row r="32" spans="1:4">
      <c r="A32" s="89" t="s">
        <v>5654</v>
      </c>
      <c r="B32" s="299" t="s">
        <v>5655</v>
      </c>
      <c r="C32" s="89">
        <v>0.3</v>
      </c>
      <c r="D32" s="21" t="s">
        <v>5644</v>
      </c>
    </row>
    <row r="33" spans="1:4">
      <c r="A33" s="89" t="s">
        <v>5656</v>
      </c>
      <c r="B33" s="294" t="s">
        <v>5657</v>
      </c>
      <c r="C33" s="89">
        <v>7.2</v>
      </c>
      <c r="D33" s="21" t="s">
        <v>5658</v>
      </c>
    </row>
    <row r="34" spans="1:4">
      <c r="A34" s="89" t="s">
        <v>5659</v>
      </c>
      <c r="B34" s="294" t="s">
        <v>5660</v>
      </c>
      <c r="C34" s="89">
        <v>2.3</v>
      </c>
      <c r="D34" s="21" t="s">
        <v>5658</v>
      </c>
    </row>
    <row r="35" spans="1:4">
      <c r="A35" s="89" t="s">
        <v>5661</v>
      </c>
      <c r="B35" s="294" t="s">
        <v>5662</v>
      </c>
      <c r="C35" s="89">
        <v>5.4</v>
      </c>
      <c r="D35" s="21" t="s">
        <v>5663</v>
      </c>
    </row>
    <row r="36" spans="1:4">
      <c r="A36" s="89" t="s">
        <v>5664</v>
      </c>
      <c r="B36" s="294" t="s">
        <v>5665</v>
      </c>
      <c r="C36" s="89">
        <v>116</v>
      </c>
      <c r="D36" s="21" t="s">
        <v>5666</v>
      </c>
    </row>
    <row r="37" spans="1:4">
      <c r="A37" s="89" t="s">
        <v>5667</v>
      </c>
      <c r="B37" s="299" t="s">
        <v>5668</v>
      </c>
      <c r="C37" s="89">
        <v>30.4</v>
      </c>
      <c r="D37" s="21" t="s">
        <v>5669</v>
      </c>
    </row>
    <row r="38" spans="1:4">
      <c r="A38" s="89" t="s">
        <v>5670</v>
      </c>
      <c r="B38" s="294" t="s">
        <v>5671</v>
      </c>
      <c r="C38" s="89">
        <v>250.7</v>
      </c>
      <c r="D38" s="21" t="s">
        <v>5672</v>
      </c>
    </row>
    <row r="39" spans="1:4">
      <c r="A39" s="89" t="s">
        <v>5673</v>
      </c>
      <c r="B39" s="294" t="s">
        <v>5674</v>
      </c>
      <c r="C39" s="57">
        <v>54</v>
      </c>
      <c r="D39" s="21" t="s">
        <v>5672</v>
      </c>
    </row>
    <row r="40" spans="1:4">
      <c r="A40" s="89" t="s">
        <v>5675</v>
      </c>
      <c r="B40" s="294" t="s">
        <v>5676</v>
      </c>
      <c r="C40" s="89">
        <v>180.3</v>
      </c>
      <c r="D40" s="21" t="s">
        <v>5672</v>
      </c>
    </row>
    <row r="41" spans="1:4">
      <c r="A41" s="89" t="s">
        <v>5677</v>
      </c>
      <c r="B41" s="294" t="s">
        <v>5678</v>
      </c>
      <c r="C41" s="89">
        <v>1.4</v>
      </c>
      <c r="D41" s="21" t="s">
        <v>5679</v>
      </c>
    </row>
    <row r="42" spans="1:4">
      <c r="A42" s="89" t="s">
        <v>5680</v>
      </c>
      <c r="B42" s="294" t="s">
        <v>5681</v>
      </c>
      <c r="C42" s="89">
        <v>352</v>
      </c>
      <c r="D42" s="21" t="s">
        <v>5682</v>
      </c>
    </row>
    <row r="43" spans="1:4">
      <c r="A43" s="89" t="s">
        <v>5683</v>
      </c>
      <c r="B43" s="294" t="s">
        <v>5684</v>
      </c>
      <c r="C43" s="89">
        <v>75</v>
      </c>
      <c r="D43" s="21" t="s">
        <v>5685</v>
      </c>
    </row>
    <row r="44" spans="1:4">
      <c r="A44" s="89" t="s">
        <v>5686</v>
      </c>
      <c r="B44" s="294" t="s">
        <v>5687</v>
      </c>
      <c r="C44" s="89">
        <v>1.7</v>
      </c>
      <c r="D44" s="21" t="s">
        <v>5688</v>
      </c>
    </row>
    <row r="45" spans="1:4">
      <c r="A45" s="89" t="s">
        <v>5689</v>
      </c>
      <c r="B45" s="294" t="s">
        <v>5690</v>
      </c>
      <c r="C45" s="89">
        <v>70</v>
      </c>
      <c r="D45" s="21" t="s">
        <v>5691</v>
      </c>
    </row>
    <row r="46" spans="1:4">
      <c r="A46" s="89" t="s">
        <v>5692</v>
      </c>
      <c r="B46" s="294" t="s">
        <v>5693</v>
      </c>
      <c r="C46" s="89">
        <v>2.9</v>
      </c>
      <c r="D46" s="21" t="s">
        <v>5694</v>
      </c>
    </row>
    <row r="47" spans="1:4">
      <c r="A47" s="89" t="s">
        <v>5695</v>
      </c>
      <c r="B47" s="294" t="s">
        <v>5696</v>
      </c>
      <c r="C47" s="89">
        <v>522</v>
      </c>
      <c r="D47" s="21" t="s">
        <v>5697</v>
      </c>
    </row>
    <row r="48" spans="1:4">
      <c r="A48" s="89" t="s">
        <v>5698</v>
      </c>
      <c r="B48" s="294" t="s">
        <v>5699</v>
      </c>
      <c r="C48" s="89">
        <v>1.5</v>
      </c>
      <c r="D48" s="21" t="s">
        <v>5700</v>
      </c>
    </row>
    <row r="49" spans="1:4">
      <c r="A49" s="89" t="s">
        <v>5701</v>
      </c>
      <c r="B49" s="294" t="s">
        <v>5702</v>
      </c>
      <c r="C49" s="89">
        <v>40</v>
      </c>
      <c r="D49" s="21" t="s">
        <v>5697</v>
      </c>
    </row>
    <row r="50" spans="1:4">
      <c r="A50" s="89" t="s">
        <v>5703</v>
      </c>
      <c r="B50" s="294" t="s">
        <v>5704</v>
      </c>
      <c r="C50" s="89">
        <v>251.6</v>
      </c>
      <c r="D50" s="21" t="s">
        <v>5705</v>
      </c>
    </row>
    <row r="51" ht="27" spans="1:4">
      <c r="A51" s="89" t="s">
        <v>5706</v>
      </c>
      <c r="B51" s="294" t="s">
        <v>5707</v>
      </c>
      <c r="C51" s="89">
        <v>0</v>
      </c>
      <c r="D51" s="21" t="s">
        <v>5708</v>
      </c>
    </row>
    <row r="52" ht="27" spans="1:4">
      <c r="A52" s="89" t="s">
        <v>5709</v>
      </c>
      <c r="B52" s="294" t="s">
        <v>5710</v>
      </c>
      <c r="C52" s="89">
        <v>12.9</v>
      </c>
      <c r="D52" s="21" t="s">
        <v>5711</v>
      </c>
    </row>
    <row r="53" ht="27" spans="1:4">
      <c r="A53" s="89" t="s">
        <v>5712</v>
      </c>
      <c r="B53" s="294" t="s">
        <v>5713</v>
      </c>
      <c r="C53" s="89">
        <v>31.2</v>
      </c>
      <c r="D53" s="21" t="s">
        <v>5714</v>
      </c>
    </row>
    <row r="54" ht="27" spans="1:4">
      <c r="A54" s="89" t="s">
        <v>5715</v>
      </c>
      <c r="B54" s="294" t="s">
        <v>5716</v>
      </c>
      <c r="C54" s="89">
        <v>1</v>
      </c>
      <c r="D54" s="21" t="s">
        <v>5717</v>
      </c>
    </row>
    <row r="55" ht="27" spans="1:4">
      <c r="A55" s="89" t="s">
        <v>5718</v>
      </c>
      <c r="B55" s="294" t="s">
        <v>5719</v>
      </c>
      <c r="C55" s="89">
        <v>3.5</v>
      </c>
      <c r="D55" s="21" t="s">
        <v>5720</v>
      </c>
    </row>
    <row r="56" ht="27" spans="1:4">
      <c r="A56" s="89" t="s">
        <v>5721</v>
      </c>
      <c r="B56" s="294" t="s">
        <v>5722</v>
      </c>
      <c r="C56" s="89">
        <v>1.7</v>
      </c>
      <c r="D56" s="21" t="s">
        <v>5723</v>
      </c>
    </row>
    <row r="57" ht="27" spans="1:4">
      <c r="A57" s="89" t="s">
        <v>5724</v>
      </c>
      <c r="B57" s="294" t="s">
        <v>5725</v>
      </c>
      <c r="C57" s="89">
        <v>3.2</v>
      </c>
      <c r="D57" s="21" t="s">
        <v>5726</v>
      </c>
    </row>
    <row r="58" ht="27" spans="1:4">
      <c r="A58" s="89" t="s">
        <v>5727</v>
      </c>
      <c r="B58" s="294" t="s">
        <v>5728</v>
      </c>
      <c r="C58" s="89">
        <v>3</v>
      </c>
      <c r="D58" s="21" t="s">
        <v>5726</v>
      </c>
    </row>
    <row r="59" ht="27" spans="1:4">
      <c r="A59" s="89" t="s">
        <v>5729</v>
      </c>
      <c r="B59" s="294" t="s">
        <v>5730</v>
      </c>
      <c r="C59" s="89">
        <v>26.7</v>
      </c>
      <c r="D59" s="21" t="s">
        <v>5731</v>
      </c>
    </row>
    <row r="60" ht="27" spans="1:4">
      <c r="A60" s="89" t="s">
        <v>5732</v>
      </c>
      <c r="B60" s="294" t="s">
        <v>5733</v>
      </c>
      <c r="C60" s="89">
        <v>163</v>
      </c>
      <c r="D60" s="21" t="s">
        <v>5734</v>
      </c>
    </row>
    <row r="61" ht="27" spans="1:4">
      <c r="A61" s="89" t="s">
        <v>5735</v>
      </c>
      <c r="B61" s="294" t="s">
        <v>5736</v>
      </c>
      <c r="C61" s="89">
        <v>3.5</v>
      </c>
      <c r="D61" s="21" t="s">
        <v>5723</v>
      </c>
    </row>
    <row r="62" ht="27" spans="1:4">
      <c r="A62" s="89" t="s">
        <v>5737</v>
      </c>
      <c r="B62" s="299" t="s">
        <v>5738</v>
      </c>
      <c r="C62" s="89">
        <v>2.8</v>
      </c>
      <c r="D62" s="21" t="s">
        <v>5739</v>
      </c>
    </row>
    <row r="63" ht="27" spans="1:4">
      <c r="A63" s="89" t="s">
        <v>5740</v>
      </c>
      <c r="B63" s="299" t="s">
        <v>5741</v>
      </c>
      <c r="C63" s="89">
        <v>4</v>
      </c>
      <c r="D63" s="21" t="s">
        <v>5739</v>
      </c>
    </row>
    <row r="64" ht="27" spans="1:4">
      <c r="A64" s="89" t="s">
        <v>5742</v>
      </c>
      <c r="B64" s="299" t="s">
        <v>5743</v>
      </c>
      <c r="C64" s="89">
        <v>3</v>
      </c>
      <c r="D64" s="21" t="s">
        <v>5739</v>
      </c>
    </row>
    <row r="65" ht="27" spans="1:4">
      <c r="A65" s="89" t="s">
        <v>5744</v>
      </c>
      <c r="B65" s="299" t="s">
        <v>5745</v>
      </c>
      <c r="C65" s="89">
        <v>3.6</v>
      </c>
      <c r="D65" s="21" t="s">
        <v>5739</v>
      </c>
    </row>
    <row r="66" spans="1:4">
      <c r="A66" s="89" t="s">
        <v>5746</v>
      </c>
      <c r="B66" s="299" t="s">
        <v>5747</v>
      </c>
      <c r="C66" s="89">
        <v>8</v>
      </c>
      <c r="D66" s="21" t="s">
        <v>5748</v>
      </c>
    </row>
    <row r="67" ht="27" spans="1:4">
      <c r="A67" s="89" t="s">
        <v>5749</v>
      </c>
      <c r="B67" s="294" t="s">
        <v>5750</v>
      </c>
      <c r="C67" s="89">
        <v>7</v>
      </c>
      <c r="D67" s="21" t="s">
        <v>5751</v>
      </c>
    </row>
    <row r="68" ht="27" spans="1:4">
      <c r="A68" s="89" t="s">
        <v>5752</v>
      </c>
      <c r="B68" s="294" t="s">
        <v>5753</v>
      </c>
      <c r="C68" s="89">
        <v>7.9</v>
      </c>
      <c r="D68" s="21" t="s">
        <v>5754</v>
      </c>
    </row>
    <row r="69" ht="27" spans="1:4">
      <c r="A69" s="89" t="s">
        <v>5755</v>
      </c>
      <c r="B69" s="294" t="s">
        <v>5756</v>
      </c>
      <c r="C69" s="89">
        <v>34.8</v>
      </c>
      <c r="D69" s="21" t="s">
        <v>5757</v>
      </c>
    </row>
    <row r="70" ht="27" spans="1:4">
      <c r="A70" s="89" t="s">
        <v>5758</v>
      </c>
      <c r="B70" s="294" t="s">
        <v>5759</v>
      </c>
      <c r="C70" s="89">
        <v>480</v>
      </c>
      <c r="D70" s="21" t="s">
        <v>5760</v>
      </c>
    </row>
    <row r="71" ht="27" spans="1:4">
      <c r="A71" s="89" t="s">
        <v>5761</v>
      </c>
      <c r="B71" s="294" t="s">
        <v>5762</v>
      </c>
      <c r="C71" s="89">
        <v>1.5</v>
      </c>
      <c r="D71" s="21" t="s">
        <v>5763</v>
      </c>
    </row>
    <row r="72" ht="27" spans="1:4">
      <c r="A72" s="89" t="s">
        <v>5764</v>
      </c>
      <c r="B72" s="294" t="s">
        <v>5765</v>
      </c>
      <c r="C72" s="89">
        <v>1</v>
      </c>
      <c r="D72" s="21" t="s">
        <v>5766</v>
      </c>
    </row>
    <row r="73" ht="27" spans="1:4">
      <c r="A73" s="89" t="s">
        <v>5767</v>
      </c>
      <c r="B73" s="294" t="s">
        <v>5768</v>
      </c>
      <c r="C73" s="89">
        <v>1</v>
      </c>
      <c r="D73" s="21" t="s">
        <v>5769</v>
      </c>
    </row>
    <row r="74" ht="27" spans="1:4">
      <c r="A74" s="89" t="s">
        <v>5770</v>
      </c>
      <c r="B74" s="294" t="s">
        <v>5771</v>
      </c>
      <c r="C74" s="89">
        <v>1.1</v>
      </c>
      <c r="D74" s="21" t="s">
        <v>5772</v>
      </c>
    </row>
    <row r="75" ht="27" spans="1:4">
      <c r="A75" s="89" t="s">
        <v>5773</v>
      </c>
      <c r="B75" s="294" t="s">
        <v>5774</v>
      </c>
      <c r="C75" s="89">
        <v>176.7</v>
      </c>
      <c r="D75" s="21" t="s">
        <v>5775</v>
      </c>
    </row>
    <row r="76" ht="27" spans="1:4">
      <c r="A76" s="89" t="s">
        <v>5776</v>
      </c>
      <c r="B76" s="294" t="s">
        <v>5777</v>
      </c>
      <c r="C76" s="89">
        <v>4.3</v>
      </c>
      <c r="D76" s="21" t="s">
        <v>5778</v>
      </c>
    </row>
    <row r="77" ht="27" spans="1:4">
      <c r="A77" s="89" t="s">
        <v>5779</v>
      </c>
      <c r="B77" s="294" t="s">
        <v>5780</v>
      </c>
      <c r="C77" s="89">
        <v>480</v>
      </c>
      <c r="D77" s="21" t="s">
        <v>5781</v>
      </c>
    </row>
    <row r="78" ht="27" spans="1:4">
      <c r="A78" s="89" t="s">
        <v>5782</v>
      </c>
      <c r="B78" s="294" t="s">
        <v>5783</v>
      </c>
      <c r="C78" s="89">
        <v>94</v>
      </c>
      <c r="D78" s="21" t="s">
        <v>5784</v>
      </c>
    </row>
    <row r="79" ht="28.5" spans="1:4">
      <c r="A79" s="89" t="s">
        <v>5785</v>
      </c>
      <c r="B79" s="294" t="s">
        <v>5786</v>
      </c>
      <c r="C79" s="89">
        <v>6.1</v>
      </c>
      <c r="D79" s="21" t="s">
        <v>5787</v>
      </c>
    </row>
    <row r="80" ht="28.5" spans="1:4">
      <c r="A80" s="89" t="s">
        <v>5788</v>
      </c>
      <c r="B80" s="294" t="s">
        <v>5789</v>
      </c>
      <c r="C80" s="89">
        <v>7.1</v>
      </c>
      <c r="D80" s="21" t="s">
        <v>5787</v>
      </c>
    </row>
    <row r="81" ht="27" spans="1:4">
      <c r="A81" s="89" t="s">
        <v>5790</v>
      </c>
      <c r="B81" s="299" t="s">
        <v>5791</v>
      </c>
      <c r="C81" s="89">
        <v>4.5</v>
      </c>
      <c r="D81" s="21" t="s">
        <v>5792</v>
      </c>
    </row>
    <row r="82" ht="27" spans="1:4">
      <c r="A82" s="89" t="s">
        <v>5793</v>
      </c>
      <c r="B82" s="299" t="s">
        <v>5794</v>
      </c>
      <c r="C82" s="89">
        <v>40.7</v>
      </c>
      <c r="D82" s="21" t="s">
        <v>5795</v>
      </c>
    </row>
    <row r="83" ht="28.5" spans="1:4">
      <c r="A83" s="89" t="s">
        <v>5796</v>
      </c>
      <c r="B83" s="294" t="s">
        <v>5797</v>
      </c>
      <c r="C83" s="89">
        <v>3.2</v>
      </c>
      <c r="D83" s="21" t="s">
        <v>5798</v>
      </c>
    </row>
    <row r="84" ht="27" spans="1:4">
      <c r="A84" s="89" t="s">
        <v>5799</v>
      </c>
      <c r="B84" s="294" t="s">
        <v>5800</v>
      </c>
      <c r="C84" s="89">
        <v>337</v>
      </c>
      <c r="D84" s="21" t="s">
        <v>5801</v>
      </c>
    </row>
    <row r="85" ht="30" spans="1:4">
      <c r="A85" s="89" t="s">
        <v>5802</v>
      </c>
      <c r="B85" s="294" t="s">
        <v>5803</v>
      </c>
      <c r="C85" s="89">
        <v>396.7</v>
      </c>
      <c r="D85" s="21" t="s">
        <v>5804</v>
      </c>
    </row>
    <row r="86" ht="28.5" spans="1:4">
      <c r="A86" s="89" t="s">
        <v>5805</v>
      </c>
      <c r="B86" s="294" t="s">
        <v>5806</v>
      </c>
      <c r="C86" s="89">
        <v>195</v>
      </c>
      <c r="D86" s="21" t="s">
        <v>5807</v>
      </c>
    </row>
    <row r="87" ht="27" spans="1:4">
      <c r="A87" s="89" t="s">
        <v>5808</v>
      </c>
      <c r="B87" s="294" t="s">
        <v>5809</v>
      </c>
      <c r="C87" s="89">
        <v>50.9</v>
      </c>
      <c r="D87" s="21" t="s">
        <v>5810</v>
      </c>
    </row>
    <row r="88" ht="27" spans="1:4">
      <c r="A88" s="89" t="s">
        <v>5811</v>
      </c>
      <c r="B88" s="294" t="s">
        <v>5812</v>
      </c>
      <c r="C88" s="89">
        <v>229.1</v>
      </c>
      <c r="D88" s="21" t="s">
        <v>5813</v>
      </c>
    </row>
    <row r="89" ht="27" spans="1:4">
      <c r="A89" s="89" t="s">
        <v>5814</v>
      </c>
      <c r="B89" s="294" t="s">
        <v>5815</v>
      </c>
      <c r="C89" s="89">
        <v>248</v>
      </c>
      <c r="D89" s="21" t="s">
        <v>5816</v>
      </c>
    </row>
    <row r="90" ht="27" spans="1:4">
      <c r="A90" s="89" t="s">
        <v>5817</v>
      </c>
      <c r="B90" s="294" t="s">
        <v>5818</v>
      </c>
      <c r="C90" s="89">
        <v>112</v>
      </c>
      <c r="D90" s="21" t="s">
        <v>5819</v>
      </c>
    </row>
    <row r="91" ht="27" spans="1:4">
      <c r="A91" s="89" t="s">
        <v>5820</v>
      </c>
      <c r="B91" s="294" t="s">
        <v>5821</v>
      </c>
      <c r="C91" s="89">
        <v>95</v>
      </c>
      <c r="D91" s="21" t="s">
        <v>5822</v>
      </c>
    </row>
    <row r="92" ht="27" spans="1:4">
      <c r="A92" s="89" t="s">
        <v>5823</v>
      </c>
      <c r="B92" s="299" t="s">
        <v>5824</v>
      </c>
      <c r="C92" s="89">
        <v>88</v>
      </c>
      <c r="D92" s="21" t="s">
        <v>5825</v>
      </c>
    </row>
    <row r="93" ht="28.5" spans="1:4">
      <c r="A93" s="89" t="s">
        <v>5826</v>
      </c>
      <c r="B93" s="294" t="s">
        <v>5827</v>
      </c>
      <c r="C93" s="89">
        <v>73.1</v>
      </c>
      <c r="D93" s="21" t="s">
        <v>5828</v>
      </c>
    </row>
    <row r="94" ht="28.5" spans="1:4">
      <c r="A94" s="89" t="s">
        <v>5829</v>
      </c>
      <c r="B94" s="294" t="s">
        <v>5830</v>
      </c>
      <c r="C94" s="89">
        <v>2.4</v>
      </c>
      <c r="D94" s="21" t="s">
        <v>5831</v>
      </c>
    </row>
    <row r="95" ht="27" spans="1:4">
      <c r="A95" s="89" t="s">
        <v>5832</v>
      </c>
      <c r="B95" s="294" t="s">
        <v>5833</v>
      </c>
      <c r="C95" s="89">
        <v>127.2</v>
      </c>
      <c r="D95" s="21" t="s">
        <v>5834</v>
      </c>
    </row>
    <row r="96" ht="27" spans="1:4">
      <c r="A96" s="89" t="s">
        <v>5835</v>
      </c>
      <c r="B96" s="294" t="s">
        <v>5836</v>
      </c>
      <c r="C96" s="89">
        <v>7.3</v>
      </c>
      <c r="D96" s="21" t="s">
        <v>5837</v>
      </c>
    </row>
    <row r="97" ht="28.5" spans="1:4">
      <c r="A97" s="89" t="s">
        <v>5838</v>
      </c>
      <c r="B97" s="294" t="s">
        <v>5839</v>
      </c>
      <c r="C97" s="89">
        <v>24</v>
      </c>
      <c r="D97" s="21" t="s">
        <v>5840</v>
      </c>
    </row>
    <row r="98" ht="27" spans="1:4">
      <c r="A98" s="89" t="s">
        <v>5841</v>
      </c>
      <c r="B98" s="294" t="s">
        <v>5842</v>
      </c>
      <c r="C98" s="89">
        <v>11.6</v>
      </c>
      <c r="D98" s="21" t="s">
        <v>5843</v>
      </c>
    </row>
    <row r="99" ht="30" spans="1:4">
      <c r="A99" s="89" t="s">
        <v>5844</v>
      </c>
      <c r="B99" s="294" t="s">
        <v>5845</v>
      </c>
      <c r="C99" s="89">
        <v>4</v>
      </c>
      <c r="D99" s="21" t="s">
        <v>5846</v>
      </c>
    </row>
    <row r="100" ht="42" spans="1:4">
      <c r="A100" s="89" t="s">
        <v>5847</v>
      </c>
      <c r="B100" s="294" t="s">
        <v>5848</v>
      </c>
      <c r="C100" s="89">
        <v>22.5</v>
      </c>
      <c r="D100" s="21" t="s">
        <v>5849</v>
      </c>
    </row>
    <row r="101" ht="28.5" spans="1:4">
      <c r="A101" s="89" t="s">
        <v>5850</v>
      </c>
      <c r="B101" s="294" t="s">
        <v>5851</v>
      </c>
      <c r="C101" s="89">
        <v>148.6</v>
      </c>
      <c r="D101" s="21" t="s">
        <v>5852</v>
      </c>
    </row>
    <row r="102" ht="27" spans="1:4">
      <c r="A102" s="89" t="s">
        <v>5853</v>
      </c>
      <c r="B102" s="294" t="s">
        <v>5854</v>
      </c>
      <c r="C102" s="89">
        <v>257</v>
      </c>
      <c r="D102" s="21" t="s">
        <v>5855</v>
      </c>
    </row>
    <row r="103" ht="27" spans="1:4">
      <c r="A103" s="89" t="s">
        <v>5856</v>
      </c>
      <c r="B103" s="294" t="s">
        <v>5857</v>
      </c>
      <c r="C103" s="89">
        <v>186.4</v>
      </c>
      <c r="D103" s="21" t="s">
        <v>5858</v>
      </c>
    </row>
    <row r="104" ht="40.5" spans="1:4">
      <c r="A104" s="89" t="s">
        <v>5859</v>
      </c>
      <c r="B104" s="294" t="s">
        <v>5860</v>
      </c>
      <c r="C104" s="89">
        <v>7.4</v>
      </c>
      <c r="D104" s="21" t="s">
        <v>5861</v>
      </c>
    </row>
    <row r="105" ht="40.5" spans="1:4">
      <c r="A105" s="89" t="s">
        <v>5862</v>
      </c>
      <c r="B105" s="294" t="s">
        <v>5863</v>
      </c>
      <c r="C105" s="89">
        <v>122.1</v>
      </c>
      <c r="D105" s="21" t="s">
        <v>5864</v>
      </c>
    </row>
    <row r="106" ht="28.5" spans="1:4">
      <c r="A106" s="89" t="s">
        <v>5865</v>
      </c>
      <c r="B106" s="294" t="s">
        <v>5866</v>
      </c>
      <c r="C106" s="89">
        <v>384</v>
      </c>
      <c r="D106" s="21" t="s">
        <v>5867</v>
      </c>
    </row>
    <row r="107" ht="40.5" spans="1:4">
      <c r="A107" s="89" t="s">
        <v>5868</v>
      </c>
      <c r="B107" s="294" t="s">
        <v>5869</v>
      </c>
      <c r="C107" s="89">
        <v>68.9</v>
      </c>
      <c r="D107" s="112" t="s">
        <v>5870</v>
      </c>
    </row>
    <row r="108" ht="40.5" spans="1:4">
      <c r="A108" s="89" t="s">
        <v>5871</v>
      </c>
      <c r="B108" s="294" t="s">
        <v>5872</v>
      </c>
      <c r="C108" s="89">
        <v>1.4</v>
      </c>
      <c r="D108" s="21" t="s">
        <v>5873</v>
      </c>
    </row>
    <row r="109" ht="40.5" spans="1:4">
      <c r="A109" s="89" t="s">
        <v>5874</v>
      </c>
      <c r="B109" s="294" t="s">
        <v>5875</v>
      </c>
      <c r="C109" s="89">
        <v>9.9</v>
      </c>
      <c r="D109" s="21" t="s">
        <v>5876</v>
      </c>
    </row>
    <row r="110" ht="42" spans="1:4">
      <c r="A110" s="89" t="s">
        <v>5877</v>
      </c>
      <c r="B110" s="299" t="s">
        <v>5878</v>
      </c>
      <c r="C110" s="89">
        <v>95.3</v>
      </c>
      <c r="D110" s="21" t="s">
        <v>5879</v>
      </c>
    </row>
    <row r="111" ht="40.5" spans="1:4">
      <c r="A111" s="89" t="s">
        <v>5880</v>
      </c>
      <c r="B111" s="294" t="s">
        <v>5881</v>
      </c>
      <c r="C111" s="89">
        <v>27.9</v>
      </c>
      <c r="D111" s="21" t="s">
        <v>5882</v>
      </c>
    </row>
    <row r="112" ht="43.5" spans="1:4">
      <c r="A112" s="89" t="s">
        <v>5883</v>
      </c>
      <c r="B112" s="294" t="s">
        <v>5884</v>
      </c>
      <c r="C112" s="89">
        <v>13.7</v>
      </c>
      <c r="D112" s="21" t="s">
        <v>5885</v>
      </c>
    </row>
    <row r="113" ht="42" spans="1:4">
      <c r="A113" s="89" t="s">
        <v>5886</v>
      </c>
      <c r="B113" s="294" t="s">
        <v>5887</v>
      </c>
      <c r="C113" s="89">
        <v>3.3</v>
      </c>
      <c r="D113" s="21" t="s">
        <v>5888</v>
      </c>
    </row>
    <row r="114" ht="40.5" spans="1:4">
      <c r="A114" s="89" t="s">
        <v>5889</v>
      </c>
      <c r="B114" s="294" t="s">
        <v>5890</v>
      </c>
      <c r="C114" s="89">
        <v>94.3</v>
      </c>
      <c r="D114" s="21" t="s">
        <v>5891</v>
      </c>
    </row>
    <row r="115" ht="42" spans="1:4">
      <c r="A115" s="89" t="s">
        <v>5892</v>
      </c>
      <c r="B115" s="294" t="s">
        <v>5893</v>
      </c>
      <c r="C115" s="89">
        <v>1.1</v>
      </c>
      <c r="D115" s="21" t="s">
        <v>5894</v>
      </c>
    </row>
    <row r="116" ht="42" spans="1:4">
      <c r="A116" s="89" t="s">
        <v>5895</v>
      </c>
      <c r="B116" s="294" t="s">
        <v>5896</v>
      </c>
      <c r="C116" s="89">
        <v>100</v>
      </c>
      <c r="D116" s="21" t="s">
        <v>5897</v>
      </c>
    </row>
    <row r="117" ht="40.5" spans="1:4">
      <c r="A117" s="89" t="s">
        <v>5898</v>
      </c>
      <c r="B117" s="294" t="s">
        <v>5899</v>
      </c>
      <c r="C117" s="89">
        <v>67.4</v>
      </c>
      <c r="D117" s="21" t="s">
        <v>5900</v>
      </c>
    </row>
    <row r="118" ht="40.5" spans="1:4">
      <c r="A118" s="89" t="s">
        <v>5901</v>
      </c>
      <c r="B118" s="294" t="s">
        <v>5902</v>
      </c>
      <c r="C118" s="89">
        <v>43.4</v>
      </c>
      <c r="D118" s="21" t="s">
        <v>5903</v>
      </c>
    </row>
    <row r="119" ht="42" spans="1:4">
      <c r="A119" s="89" t="s">
        <v>5904</v>
      </c>
      <c r="B119" s="294" t="s">
        <v>5905</v>
      </c>
      <c r="C119" s="89">
        <v>194.6</v>
      </c>
      <c r="D119" s="21" t="s">
        <v>5906</v>
      </c>
    </row>
    <row r="120" ht="42" spans="1:4">
      <c r="A120" s="89" t="s">
        <v>5907</v>
      </c>
      <c r="B120" s="294" t="s">
        <v>5908</v>
      </c>
      <c r="C120" s="89">
        <v>22.7</v>
      </c>
      <c r="D120" s="21" t="s">
        <v>5909</v>
      </c>
    </row>
    <row r="121" ht="54" spans="1:4">
      <c r="A121" s="89" t="s">
        <v>5910</v>
      </c>
      <c r="B121" s="294" t="s">
        <v>5911</v>
      </c>
      <c r="C121" s="89">
        <v>153.2</v>
      </c>
      <c r="D121" s="21" t="s">
        <v>5912</v>
      </c>
    </row>
    <row r="122" ht="40.5" spans="1:4">
      <c r="A122" s="89" t="s">
        <v>5913</v>
      </c>
      <c r="B122" s="294" t="s">
        <v>5914</v>
      </c>
      <c r="C122" s="89">
        <v>232.8</v>
      </c>
      <c r="D122" s="21" t="s">
        <v>5915</v>
      </c>
    </row>
    <row r="123" ht="45" spans="1:4">
      <c r="A123" s="89" t="s">
        <v>5916</v>
      </c>
      <c r="B123" s="294" t="s">
        <v>5917</v>
      </c>
      <c r="C123" s="89">
        <v>311.7</v>
      </c>
      <c r="D123" s="21" t="s">
        <v>5918</v>
      </c>
    </row>
    <row r="124" ht="54" spans="1:4">
      <c r="A124" s="89" t="s">
        <v>5919</v>
      </c>
      <c r="B124" s="294" t="s">
        <v>5920</v>
      </c>
      <c r="C124" s="89">
        <v>100</v>
      </c>
      <c r="D124" s="21" t="s">
        <v>5921</v>
      </c>
    </row>
    <row r="125" ht="40.5" spans="1:4">
      <c r="A125" s="89" t="s">
        <v>5922</v>
      </c>
      <c r="B125" s="294" t="s">
        <v>5923</v>
      </c>
      <c r="C125" s="89">
        <v>73.1</v>
      </c>
      <c r="D125" s="21" t="s">
        <v>5924</v>
      </c>
    </row>
    <row r="126" ht="43.5" spans="1:4">
      <c r="A126" s="89" t="s">
        <v>5925</v>
      </c>
      <c r="B126" s="294" t="s">
        <v>5926</v>
      </c>
      <c r="C126" s="89">
        <v>64</v>
      </c>
      <c r="D126" s="21" t="s">
        <v>5927</v>
      </c>
    </row>
    <row r="127" ht="43.5" spans="1:4">
      <c r="A127" s="89" t="s">
        <v>5928</v>
      </c>
      <c r="B127" s="294" t="s">
        <v>5929</v>
      </c>
      <c r="C127" s="89">
        <v>42.4</v>
      </c>
      <c r="D127" s="21" t="s">
        <v>5930</v>
      </c>
    </row>
    <row r="128" ht="55.5" spans="1:4">
      <c r="A128" s="89" t="s">
        <v>5931</v>
      </c>
      <c r="B128" s="299" t="s">
        <v>5932</v>
      </c>
      <c r="C128" s="89">
        <v>59.7</v>
      </c>
      <c r="D128" s="21" t="s">
        <v>5933</v>
      </c>
    </row>
    <row r="129" ht="55.5" spans="1:4">
      <c r="A129" s="89" t="s">
        <v>5934</v>
      </c>
      <c r="B129" s="294" t="s">
        <v>5935</v>
      </c>
      <c r="C129" s="89">
        <v>155</v>
      </c>
      <c r="D129" s="21" t="s">
        <v>5936</v>
      </c>
    </row>
    <row r="130" ht="54" spans="1:4">
      <c r="A130" s="89" t="s">
        <v>5937</v>
      </c>
      <c r="B130" s="294" t="s">
        <v>5938</v>
      </c>
      <c r="C130" s="89">
        <v>285.7</v>
      </c>
      <c r="D130" s="21" t="s">
        <v>5939</v>
      </c>
    </row>
    <row r="131" ht="45" spans="1:4">
      <c r="A131" s="89" t="s">
        <v>5940</v>
      </c>
      <c r="B131" s="294" t="s">
        <v>5941</v>
      </c>
      <c r="C131" s="89">
        <v>279</v>
      </c>
      <c r="D131" s="21" t="s">
        <v>5942</v>
      </c>
    </row>
    <row r="132" ht="58.5" spans="1:4">
      <c r="A132" s="89" t="s">
        <v>5943</v>
      </c>
      <c r="B132" s="294" t="s">
        <v>5944</v>
      </c>
      <c r="C132" s="89">
        <v>134.5</v>
      </c>
      <c r="D132" s="21" t="s">
        <v>5945</v>
      </c>
    </row>
    <row r="133" ht="55.5" spans="1:4">
      <c r="A133" s="89" t="s">
        <v>5946</v>
      </c>
      <c r="B133" s="294" t="s">
        <v>5947</v>
      </c>
      <c r="C133" s="89">
        <v>192</v>
      </c>
      <c r="D133" s="21" t="s">
        <v>5948</v>
      </c>
    </row>
    <row r="134" ht="54" spans="1:4">
      <c r="A134" s="89" t="s">
        <v>5949</v>
      </c>
      <c r="B134" s="294" t="s">
        <v>5950</v>
      </c>
      <c r="C134" s="89">
        <v>127</v>
      </c>
      <c r="D134" s="112" t="s">
        <v>5951</v>
      </c>
    </row>
    <row r="135" ht="55.5" spans="1:4">
      <c r="A135" s="89" t="s">
        <v>5952</v>
      </c>
      <c r="B135" s="299" t="s">
        <v>5953</v>
      </c>
      <c r="C135" s="89">
        <v>359.2</v>
      </c>
      <c r="D135" s="21" t="s">
        <v>5954</v>
      </c>
    </row>
    <row r="136" ht="55.5" spans="1:4">
      <c r="A136" s="89" t="s">
        <v>5955</v>
      </c>
      <c r="B136" s="294" t="s">
        <v>5956</v>
      </c>
      <c r="C136" s="89">
        <v>75.4</v>
      </c>
      <c r="D136" s="21" t="s">
        <v>5957</v>
      </c>
    </row>
    <row r="137" ht="54" spans="1:4">
      <c r="A137" s="89" t="s">
        <v>5958</v>
      </c>
      <c r="B137" s="294" t="s">
        <v>5959</v>
      </c>
      <c r="C137" s="89">
        <v>103.3</v>
      </c>
      <c r="D137" s="21" t="s">
        <v>5960</v>
      </c>
    </row>
    <row r="138" ht="55.5" spans="1:4">
      <c r="A138" s="89" t="s">
        <v>5961</v>
      </c>
      <c r="B138" s="300" t="s">
        <v>5962</v>
      </c>
      <c r="C138" s="110">
        <v>28.1</v>
      </c>
      <c r="D138" s="111" t="s">
        <v>5963</v>
      </c>
    </row>
    <row r="139" ht="55.5" spans="1:4">
      <c r="A139" s="89" t="s">
        <v>5964</v>
      </c>
      <c r="B139" s="300" t="s">
        <v>5965</v>
      </c>
      <c r="C139" s="110">
        <v>34.9</v>
      </c>
      <c r="D139" s="111" t="s">
        <v>5963</v>
      </c>
    </row>
    <row r="140" ht="57" spans="1:4">
      <c r="A140" s="89" t="s">
        <v>5966</v>
      </c>
      <c r="B140" s="294" t="s">
        <v>5967</v>
      </c>
      <c r="C140" s="89">
        <v>190.7</v>
      </c>
      <c r="D140" s="21" t="s">
        <v>5968</v>
      </c>
    </row>
    <row r="141" ht="67.5" spans="1:4">
      <c r="A141" s="89" t="s">
        <v>5969</v>
      </c>
      <c r="B141" s="294" t="s">
        <v>5970</v>
      </c>
      <c r="C141" s="89">
        <v>101.8</v>
      </c>
      <c r="D141" s="21" t="s">
        <v>5971</v>
      </c>
    </row>
    <row r="142" ht="67.5" spans="1:4">
      <c r="A142" s="89" t="s">
        <v>5972</v>
      </c>
      <c r="B142" s="294" t="s">
        <v>5973</v>
      </c>
      <c r="C142" s="89">
        <v>249.4</v>
      </c>
      <c r="D142" s="21" t="s">
        <v>5974</v>
      </c>
    </row>
    <row r="143" ht="69" spans="1:4">
      <c r="A143" s="89" t="s">
        <v>5975</v>
      </c>
      <c r="B143" s="294" t="s">
        <v>5976</v>
      </c>
      <c r="C143" s="89">
        <v>111.2</v>
      </c>
      <c r="D143" s="21" t="s">
        <v>5977</v>
      </c>
    </row>
    <row r="144" ht="81" spans="1:4">
      <c r="A144" s="89" t="s">
        <v>5978</v>
      </c>
      <c r="B144" s="294" t="s">
        <v>5979</v>
      </c>
      <c r="C144" s="89">
        <v>80.3</v>
      </c>
      <c r="D144" s="21" t="s">
        <v>5980</v>
      </c>
    </row>
    <row r="145" ht="72" spans="1:4">
      <c r="A145" s="89" t="s">
        <v>5981</v>
      </c>
      <c r="B145" s="294" t="s">
        <v>5982</v>
      </c>
      <c r="C145" s="89">
        <v>24.4</v>
      </c>
      <c r="D145" s="21" t="s">
        <v>5983</v>
      </c>
    </row>
    <row r="146" ht="81" spans="1:4">
      <c r="A146" s="89" t="s">
        <v>5984</v>
      </c>
      <c r="B146" s="294" t="s">
        <v>5985</v>
      </c>
      <c r="C146" s="89">
        <v>230</v>
      </c>
      <c r="D146" s="21" t="s">
        <v>5986</v>
      </c>
    </row>
    <row r="147" ht="82.5" spans="1:4">
      <c r="A147" s="89" t="s">
        <v>5987</v>
      </c>
      <c r="B147" s="294" t="s">
        <v>5988</v>
      </c>
      <c r="C147" s="89">
        <v>337.2</v>
      </c>
      <c r="D147" s="21" t="s">
        <v>5989</v>
      </c>
    </row>
    <row r="148" ht="84" spans="1:4">
      <c r="A148" s="89" t="s">
        <v>5990</v>
      </c>
      <c r="B148" s="294" t="s">
        <v>5991</v>
      </c>
      <c r="C148" s="89">
        <v>470.5</v>
      </c>
      <c r="D148" s="21" t="s">
        <v>5992</v>
      </c>
    </row>
    <row r="149" ht="82.5" spans="1:4">
      <c r="A149" s="89" t="s">
        <v>5993</v>
      </c>
      <c r="B149" s="294" t="s">
        <v>5994</v>
      </c>
      <c r="C149" s="89">
        <v>197.7</v>
      </c>
      <c r="D149" s="21" t="s">
        <v>5995</v>
      </c>
    </row>
    <row r="150" ht="85.5" spans="1:4">
      <c r="A150" s="89" t="s">
        <v>5996</v>
      </c>
      <c r="B150" s="294" t="s">
        <v>5997</v>
      </c>
      <c r="C150" s="89">
        <v>317.1</v>
      </c>
      <c r="D150" s="21" t="s">
        <v>5998</v>
      </c>
    </row>
    <row r="151" ht="96" spans="1:4">
      <c r="A151" s="89" t="s">
        <v>5999</v>
      </c>
      <c r="B151" s="294" t="s">
        <v>6000</v>
      </c>
      <c r="C151" s="89">
        <v>102</v>
      </c>
      <c r="D151" s="21" t="s">
        <v>6001</v>
      </c>
    </row>
    <row r="152" ht="84" spans="1:4">
      <c r="A152" s="89" t="s">
        <v>6002</v>
      </c>
      <c r="B152" s="294" t="s">
        <v>6003</v>
      </c>
      <c r="C152" s="89">
        <v>304.6</v>
      </c>
      <c r="D152" s="21" t="s">
        <v>6004</v>
      </c>
    </row>
    <row r="153" ht="96" spans="1:4">
      <c r="A153" s="89" t="s">
        <v>6005</v>
      </c>
      <c r="B153" s="294" t="s">
        <v>6006</v>
      </c>
      <c r="C153" s="89">
        <v>170.7</v>
      </c>
      <c r="D153" s="21" t="s">
        <v>6007</v>
      </c>
    </row>
    <row r="154" ht="96" spans="1:4">
      <c r="A154" s="89" t="s">
        <v>6008</v>
      </c>
      <c r="B154" s="294" t="s">
        <v>6009</v>
      </c>
      <c r="C154" s="89">
        <v>252.8</v>
      </c>
      <c r="D154" s="21" t="s">
        <v>6010</v>
      </c>
    </row>
    <row r="155" ht="94.5" spans="1:4">
      <c r="A155" s="89" t="s">
        <v>6011</v>
      </c>
      <c r="B155" s="294" t="s">
        <v>6012</v>
      </c>
      <c r="C155" s="89">
        <v>300</v>
      </c>
      <c r="D155" s="21" t="s">
        <v>6013</v>
      </c>
    </row>
    <row r="156" ht="96" spans="1:4">
      <c r="A156" s="89" t="s">
        <v>6014</v>
      </c>
      <c r="B156" s="294" t="s">
        <v>6015</v>
      </c>
      <c r="C156" s="89">
        <v>273</v>
      </c>
      <c r="D156" s="21" t="s">
        <v>6016</v>
      </c>
    </row>
    <row r="157" ht="97.5" spans="1:4">
      <c r="A157" s="89" t="s">
        <v>6017</v>
      </c>
      <c r="B157" s="294" t="s">
        <v>6018</v>
      </c>
      <c r="C157" s="89">
        <v>313</v>
      </c>
      <c r="D157" s="21" t="s">
        <v>6019</v>
      </c>
    </row>
    <row r="158" ht="108" spans="1:4">
      <c r="A158" s="89" t="s">
        <v>6020</v>
      </c>
      <c r="B158" s="294" t="s">
        <v>6021</v>
      </c>
      <c r="C158" s="89">
        <v>173.7</v>
      </c>
      <c r="D158" s="21" t="s">
        <v>6022</v>
      </c>
    </row>
    <row r="159" ht="123" spans="1:4">
      <c r="A159" s="89" t="s">
        <v>6023</v>
      </c>
      <c r="B159" s="294" t="s">
        <v>6024</v>
      </c>
      <c r="C159" s="89">
        <v>220.9</v>
      </c>
      <c r="D159" s="21" t="s">
        <v>6025</v>
      </c>
    </row>
    <row r="160" ht="121.5" spans="1:4">
      <c r="A160" s="89" t="s">
        <v>6026</v>
      </c>
      <c r="B160" s="294" t="s">
        <v>6027</v>
      </c>
      <c r="C160" s="89">
        <v>404.7</v>
      </c>
      <c r="D160" s="21" t="s">
        <v>6028</v>
      </c>
    </row>
    <row r="161" ht="124.5" spans="1:4">
      <c r="A161" s="89" t="s">
        <v>6029</v>
      </c>
      <c r="B161" s="294" t="s">
        <v>6030</v>
      </c>
      <c r="C161" s="89">
        <v>313.2</v>
      </c>
      <c r="D161" s="21" t="s">
        <v>6031</v>
      </c>
    </row>
    <row r="162" ht="144" spans="1:4">
      <c r="A162" s="89" t="s">
        <v>6032</v>
      </c>
      <c r="B162" s="294" t="s">
        <v>6033</v>
      </c>
      <c r="C162" s="89">
        <v>275.2</v>
      </c>
      <c r="D162" s="21" t="s">
        <v>6034</v>
      </c>
    </row>
    <row r="163" ht="148.5" spans="1:4">
      <c r="A163" s="89" t="s">
        <v>6035</v>
      </c>
      <c r="B163" s="294" t="s">
        <v>6036</v>
      </c>
      <c r="C163" s="89">
        <v>420.9</v>
      </c>
      <c r="D163" s="21" t="s">
        <v>6037</v>
      </c>
    </row>
    <row r="164" ht="168" spans="1:4">
      <c r="A164" s="89" t="s">
        <v>6038</v>
      </c>
      <c r="B164" s="294" t="s">
        <v>6039</v>
      </c>
      <c r="C164" s="89">
        <v>364.9</v>
      </c>
      <c r="D164" s="21" t="s">
        <v>6040</v>
      </c>
    </row>
    <row r="165" ht="190.5" spans="1:4">
      <c r="A165" s="89" t="s">
        <v>6041</v>
      </c>
      <c r="B165" s="294" t="s">
        <v>6042</v>
      </c>
      <c r="C165" s="89">
        <v>417</v>
      </c>
      <c r="D165" s="21" t="s">
        <v>6043</v>
      </c>
    </row>
    <row r="166" ht="213" spans="1:4">
      <c r="A166" s="89" t="s">
        <v>6044</v>
      </c>
      <c r="B166" s="294" t="s">
        <v>6045</v>
      </c>
      <c r="C166" s="89">
        <v>276.7</v>
      </c>
      <c r="D166" s="21" t="s">
        <v>6046</v>
      </c>
    </row>
    <row r="167" ht="213" spans="1:4">
      <c r="A167" s="89" t="s">
        <v>6047</v>
      </c>
      <c r="B167" s="294" t="s">
        <v>6048</v>
      </c>
      <c r="C167" s="89">
        <v>473</v>
      </c>
      <c r="D167" s="21" t="s">
        <v>6049</v>
      </c>
    </row>
    <row r="168" ht="213" spans="1:4">
      <c r="A168" s="89" t="s">
        <v>6050</v>
      </c>
      <c r="B168" s="294" t="s">
        <v>6051</v>
      </c>
      <c r="C168" s="89">
        <v>207.1</v>
      </c>
      <c r="D168" s="21" t="s">
        <v>6049</v>
      </c>
    </row>
    <row r="169" spans="1:4">
      <c r="A169" s="113"/>
      <c r="B169" s="113"/>
      <c r="C169" s="113"/>
      <c r="D169" s="114"/>
    </row>
    <row r="170" spans="1:4">
      <c r="A170" s="113"/>
      <c r="B170" s="113"/>
      <c r="C170" s="113"/>
      <c r="D170" s="114"/>
    </row>
    <row r="171" spans="1:4">
      <c r="A171" s="113"/>
      <c r="B171" s="113"/>
      <c r="C171" s="113"/>
      <c r="D171" s="114"/>
    </row>
    <row r="172" spans="1:4">
      <c r="A172" s="113"/>
      <c r="B172" s="113"/>
      <c r="C172" s="113"/>
      <c r="D172" s="114"/>
    </row>
    <row r="173" spans="1:4">
      <c r="A173" s="113"/>
      <c r="B173" s="113"/>
      <c r="C173" s="113"/>
      <c r="D173" s="114"/>
    </row>
    <row r="174" spans="1:4">
      <c r="A174" s="113"/>
      <c r="B174" s="113"/>
      <c r="C174" s="113"/>
      <c r="D174" s="114"/>
    </row>
    <row r="175" spans="1:4">
      <c r="A175" s="113"/>
      <c r="B175" s="113"/>
      <c r="C175" s="113"/>
      <c r="D175" s="114"/>
    </row>
    <row r="176" spans="1:4">
      <c r="A176" s="113"/>
      <c r="B176" s="113"/>
      <c r="C176" s="113"/>
      <c r="D176" s="114"/>
    </row>
    <row r="177" spans="1:4">
      <c r="A177" s="113"/>
      <c r="B177" s="113"/>
      <c r="C177" s="113"/>
      <c r="D177" s="114"/>
    </row>
    <row r="178" spans="1:4">
      <c r="A178" s="115"/>
      <c r="B178" s="115"/>
      <c r="C178" s="115"/>
      <c r="D178" s="116"/>
    </row>
    <row r="179" spans="4:4">
      <c r="D179" s="117"/>
    </row>
    <row r="180" spans="4:4">
      <c r="D180" s="117"/>
    </row>
    <row r="181" spans="4:4">
      <c r="D181" s="117"/>
    </row>
    <row r="182" spans="4:4">
      <c r="D182" s="117"/>
    </row>
    <row r="183" spans="4:4">
      <c r="D183" s="117"/>
    </row>
    <row r="184" spans="4:4">
      <c r="D184" s="117"/>
    </row>
    <row r="185" spans="4:4">
      <c r="D185" s="117"/>
    </row>
    <row r="186" spans="4:4">
      <c r="D186" s="117"/>
    </row>
    <row r="187" spans="4:4">
      <c r="D187" s="117"/>
    </row>
    <row r="188" spans="4:4">
      <c r="D188" s="117"/>
    </row>
    <row r="189" spans="4:4">
      <c r="D189" s="117"/>
    </row>
    <row r="190" spans="4:4">
      <c r="D190" s="117"/>
    </row>
    <row r="191" spans="4:4">
      <c r="D191" s="117"/>
    </row>
  </sheetData>
  <mergeCells count="1">
    <mergeCell ref="A1:D1"/>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2"/>
  <sheetViews>
    <sheetView workbookViewId="0">
      <selection activeCell="A1" sqref="A1:D1"/>
    </sheetView>
  </sheetViews>
  <sheetFormatPr defaultColWidth="9" defaultRowHeight="15" outlineLevelCol="3"/>
  <cols>
    <col min="1" max="1" width="7.88333333333333" style="93" customWidth="1"/>
    <col min="2" max="2" width="16.8833333333333" style="94" customWidth="1"/>
    <col min="3" max="3" width="16.1083333333333" style="93" customWidth="1"/>
    <col min="4" max="4" width="23.4416666666667" style="94" customWidth="1"/>
  </cols>
  <sheetData>
    <row r="1" ht="27" spans="1:4">
      <c r="A1" s="95" t="s">
        <v>6052</v>
      </c>
      <c r="B1" s="96"/>
      <c r="C1" s="96"/>
      <c r="D1" s="96"/>
    </row>
    <row r="2" ht="15.75" spans="1:4">
      <c r="A2" s="97" t="s">
        <v>1</v>
      </c>
      <c r="B2" s="98" t="s">
        <v>2</v>
      </c>
      <c r="C2" s="97" t="s">
        <v>3</v>
      </c>
      <c r="D2" s="98" t="s">
        <v>4</v>
      </c>
    </row>
    <row r="3" spans="1:4">
      <c r="A3" s="99" t="s">
        <v>6053</v>
      </c>
      <c r="B3" s="291" t="s">
        <v>6054</v>
      </c>
      <c r="C3" s="57">
        <v>8</v>
      </c>
      <c r="D3" s="52" t="s">
        <v>6055</v>
      </c>
    </row>
    <row r="4" spans="1:4">
      <c r="A4" s="57" t="s">
        <v>6056</v>
      </c>
      <c r="B4" s="291" t="s">
        <v>6057</v>
      </c>
      <c r="C4" s="57">
        <v>10</v>
      </c>
      <c r="D4" s="52" t="s">
        <v>6058</v>
      </c>
    </row>
    <row r="5" spans="1:4">
      <c r="A5" s="57" t="s">
        <v>6059</v>
      </c>
      <c r="B5" s="291" t="s">
        <v>6060</v>
      </c>
      <c r="C5" s="57">
        <v>4.8</v>
      </c>
      <c r="D5" s="52" t="s">
        <v>21</v>
      </c>
    </row>
    <row r="6" spans="1:4">
      <c r="A6" s="57" t="s">
        <v>6061</v>
      </c>
      <c r="B6" s="291" t="s">
        <v>6062</v>
      </c>
      <c r="C6" s="57">
        <v>4.8</v>
      </c>
      <c r="D6" s="52" t="s">
        <v>21</v>
      </c>
    </row>
    <row r="7" spans="1:4">
      <c r="A7" s="57" t="s">
        <v>6063</v>
      </c>
      <c r="B7" s="291" t="s">
        <v>6064</v>
      </c>
      <c r="C7" s="57">
        <v>47.7</v>
      </c>
      <c r="D7" s="52" t="s">
        <v>35</v>
      </c>
    </row>
    <row r="8" spans="1:4">
      <c r="A8" s="57" t="s">
        <v>6065</v>
      </c>
      <c r="B8" s="291" t="s">
        <v>6066</v>
      </c>
      <c r="C8" s="57">
        <v>11.9</v>
      </c>
      <c r="D8" s="52" t="s">
        <v>6067</v>
      </c>
    </row>
    <row r="9" spans="1:4">
      <c r="A9" s="57" t="s">
        <v>6068</v>
      </c>
      <c r="B9" s="291" t="s">
        <v>6069</v>
      </c>
      <c r="C9" s="57">
        <v>80</v>
      </c>
      <c r="D9" s="52" t="s">
        <v>35</v>
      </c>
    </row>
    <row r="10" spans="1:4">
      <c r="A10" s="57" t="s">
        <v>6070</v>
      </c>
      <c r="B10" s="291" t="s">
        <v>6071</v>
      </c>
      <c r="C10" s="57">
        <v>205.6</v>
      </c>
      <c r="D10" s="52" t="s">
        <v>35</v>
      </c>
    </row>
    <row r="11" spans="1:4">
      <c r="A11" s="57" t="s">
        <v>6072</v>
      </c>
      <c r="B11" s="291" t="s">
        <v>6073</v>
      </c>
      <c r="C11" s="57">
        <v>108</v>
      </c>
      <c r="D11" s="52" t="s">
        <v>35</v>
      </c>
    </row>
    <row r="12" spans="1:4">
      <c r="A12" s="57" t="s">
        <v>6074</v>
      </c>
      <c r="B12" s="291" t="s">
        <v>6075</v>
      </c>
      <c r="C12" s="57">
        <v>264</v>
      </c>
      <c r="D12" s="52" t="s">
        <v>35</v>
      </c>
    </row>
    <row r="13" spans="1:4">
      <c r="A13" s="57" t="s">
        <v>6076</v>
      </c>
      <c r="B13" s="291" t="s">
        <v>6077</v>
      </c>
      <c r="C13" s="57">
        <v>320</v>
      </c>
      <c r="D13" s="52" t="s">
        <v>35</v>
      </c>
    </row>
    <row r="14" spans="1:4">
      <c r="A14" s="57" t="s">
        <v>6078</v>
      </c>
      <c r="B14" s="291" t="s">
        <v>6079</v>
      </c>
      <c r="C14" s="57">
        <v>236.4</v>
      </c>
      <c r="D14" s="52" t="s">
        <v>6080</v>
      </c>
    </row>
    <row r="15" spans="1:4">
      <c r="A15" s="57" t="s">
        <v>6081</v>
      </c>
      <c r="B15" s="291" t="s">
        <v>6082</v>
      </c>
      <c r="C15" s="57">
        <v>64</v>
      </c>
      <c r="D15" s="52" t="s">
        <v>6083</v>
      </c>
    </row>
    <row r="16" spans="1:4">
      <c r="A16" s="57" t="s">
        <v>6084</v>
      </c>
      <c r="B16" s="291" t="s">
        <v>6085</v>
      </c>
      <c r="C16" s="57">
        <v>185.3</v>
      </c>
      <c r="D16" s="52" t="s">
        <v>6086</v>
      </c>
    </row>
    <row r="17" spans="1:4">
      <c r="A17" s="57" t="s">
        <v>6087</v>
      </c>
      <c r="B17" s="291" t="s">
        <v>6088</v>
      </c>
      <c r="C17" s="57">
        <v>0.7</v>
      </c>
      <c r="D17" s="52" t="s">
        <v>6089</v>
      </c>
    </row>
    <row r="18" spans="1:4">
      <c r="A18" s="99" t="s">
        <v>6090</v>
      </c>
      <c r="B18" s="291" t="s">
        <v>6091</v>
      </c>
      <c r="C18" s="57">
        <v>53.6</v>
      </c>
      <c r="D18" s="100" t="s">
        <v>6092</v>
      </c>
    </row>
    <row r="19" spans="1:4">
      <c r="A19" s="57" t="s">
        <v>6093</v>
      </c>
      <c r="B19" s="291" t="s">
        <v>6094</v>
      </c>
      <c r="C19" s="57">
        <v>211.7</v>
      </c>
      <c r="D19" s="52" t="s">
        <v>6095</v>
      </c>
    </row>
    <row r="20" spans="1:4">
      <c r="A20" s="57" t="s">
        <v>6096</v>
      </c>
      <c r="B20" s="291" t="s">
        <v>6097</v>
      </c>
      <c r="C20" s="57">
        <v>6</v>
      </c>
      <c r="D20" s="52" t="s">
        <v>6098</v>
      </c>
    </row>
    <row r="21" spans="1:4">
      <c r="A21" s="57" t="s">
        <v>6099</v>
      </c>
      <c r="B21" s="291" t="s">
        <v>6100</v>
      </c>
      <c r="C21" s="57">
        <v>3</v>
      </c>
      <c r="D21" s="52" t="s">
        <v>6101</v>
      </c>
    </row>
    <row r="22" spans="1:4">
      <c r="A22" s="99" t="s">
        <v>6102</v>
      </c>
      <c r="B22" s="291" t="s">
        <v>6103</v>
      </c>
      <c r="C22" s="57">
        <v>320</v>
      </c>
      <c r="D22" s="52" t="s">
        <v>6104</v>
      </c>
    </row>
    <row r="23" spans="1:4">
      <c r="A23" s="57" t="s">
        <v>6105</v>
      </c>
      <c r="B23" s="291" t="s">
        <v>6106</v>
      </c>
      <c r="C23" s="57">
        <v>35.2</v>
      </c>
      <c r="D23" s="52" t="s">
        <v>6107</v>
      </c>
    </row>
    <row r="24" spans="1:4">
      <c r="A24" s="57" t="s">
        <v>6108</v>
      </c>
      <c r="B24" s="291" t="s">
        <v>6109</v>
      </c>
      <c r="C24" s="57">
        <v>12</v>
      </c>
      <c r="D24" s="52" t="s">
        <v>6110</v>
      </c>
    </row>
    <row r="25" spans="1:4">
      <c r="A25" s="57" t="s">
        <v>6111</v>
      </c>
      <c r="B25" s="291" t="s">
        <v>6112</v>
      </c>
      <c r="C25" s="57">
        <v>166</v>
      </c>
      <c r="D25" s="52" t="s">
        <v>92</v>
      </c>
    </row>
    <row r="26" spans="1:4">
      <c r="A26" s="99" t="s">
        <v>6113</v>
      </c>
      <c r="B26" s="291" t="s">
        <v>6114</v>
      </c>
      <c r="C26" s="57">
        <v>72</v>
      </c>
      <c r="D26" s="52" t="s">
        <v>99</v>
      </c>
    </row>
    <row r="27" spans="1:4">
      <c r="A27" s="57" t="s">
        <v>6115</v>
      </c>
      <c r="B27" s="291" t="s">
        <v>6116</v>
      </c>
      <c r="C27" s="57">
        <v>161</v>
      </c>
      <c r="D27" s="52" t="s">
        <v>6117</v>
      </c>
    </row>
    <row r="28" spans="1:4">
      <c r="A28" s="57" t="s">
        <v>6118</v>
      </c>
      <c r="B28" s="291" t="s">
        <v>6119</v>
      </c>
      <c r="C28" s="57">
        <v>63.6</v>
      </c>
      <c r="D28" s="52" t="s">
        <v>6120</v>
      </c>
    </row>
    <row r="29" spans="1:4">
      <c r="A29" s="57" t="s">
        <v>6121</v>
      </c>
      <c r="B29" s="291" t="s">
        <v>6122</v>
      </c>
      <c r="C29" s="57">
        <v>207</v>
      </c>
      <c r="D29" s="52" t="s">
        <v>118</v>
      </c>
    </row>
    <row r="30" spans="1:4">
      <c r="A30" s="99" t="s">
        <v>6123</v>
      </c>
      <c r="B30" s="291" t="s">
        <v>6060</v>
      </c>
      <c r="C30" s="57">
        <v>198.8</v>
      </c>
      <c r="D30" s="52" t="s">
        <v>6124</v>
      </c>
    </row>
    <row r="31" spans="1:4">
      <c r="A31" s="57" t="s">
        <v>6125</v>
      </c>
      <c r="B31" s="291" t="s">
        <v>6126</v>
      </c>
      <c r="C31" s="57">
        <v>13.6</v>
      </c>
      <c r="D31" s="52" t="s">
        <v>6127</v>
      </c>
    </row>
    <row r="32" spans="1:4">
      <c r="A32" s="57" t="s">
        <v>6128</v>
      </c>
      <c r="B32" s="291" t="s">
        <v>6129</v>
      </c>
      <c r="C32" s="57">
        <v>323</v>
      </c>
      <c r="D32" s="52" t="s">
        <v>6130</v>
      </c>
    </row>
    <row r="33" spans="1:4">
      <c r="A33" s="57" t="s">
        <v>6131</v>
      </c>
      <c r="B33" s="291" t="s">
        <v>6132</v>
      </c>
      <c r="C33" s="57">
        <v>120</v>
      </c>
      <c r="D33" s="52" t="s">
        <v>6133</v>
      </c>
    </row>
    <row r="34" spans="1:4">
      <c r="A34" s="57" t="s">
        <v>6134</v>
      </c>
      <c r="B34" s="291" t="s">
        <v>6135</v>
      </c>
      <c r="C34" s="57">
        <v>112</v>
      </c>
      <c r="D34" s="52" t="s">
        <v>6136</v>
      </c>
    </row>
    <row r="35" spans="1:4">
      <c r="A35" s="57" t="s">
        <v>6137</v>
      </c>
      <c r="B35" s="291" t="s">
        <v>6138</v>
      </c>
      <c r="C35" s="57">
        <v>225</v>
      </c>
      <c r="D35" s="52" t="s">
        <v>6139</v>
      </c>
    </row>
    <row r="36" spans="1:4">
      <c r="A36" s="57" t="s">
        <v>6140</v>
      </c>
      <c r="B36" s="291" t="s">
        <v>6141</v>
      </c>
      <c r="C36" s="57">
        <v>219</v>
      </c>
      <c r="D36" s="52" t="s">
        <v>6142</v>
      </c>
    </row>
    <row r="37" spans="1:4">
      <c r="A37" s="57" t="s">
        <v>6143</v>
      </c>
      <c r="B37" s="291" t="s">
        <v>6144</v>
      </c>
      <c r="C37" s="57">
        <v>90</v>
      </c>
      <c r="D37" s="52" t="s">
        <v>6145</v>
      </c>
    </row>
    <row r="38" spans="1:4">
      <c r="A38" s="57" t="s">
        <v>6146</v>
      </c>
      <c r="B38" s="291" t="s">
        <v>6147</v>
      </c>
      <c r="C38" s="57">
        <v>14.4</v>
      </c>
      <c r="D38" s="52" t="s">
        <v>6148</v>
      </c>
    </row>
    <row r="39" ht="27" spans="1:4">
      <c r="A39" s="57" t="s">
        <v>6149</v>
      </c>
      <c r="B39" s="291" t="s">
        <v>6064</v>
      </c>
      <c r="C39" s="57">
        <v>17.4</v>
      </c>
      <c r="D39" s="52" t="s">
        <v>6150</v>
      </c>
    </row>
    <row r="40" ht="27" spans="1:4">
      <c r="A40" s="57" t="s">
        <v>6151</v>
      </c>
      <c r="B40" s="291" t="s">
        <v>6152</v>
      </c>
      <c r="C40" s="57">
        <v>315.4</v>
      </c>
      <c r="D40" s="52" t="s">
        <v>6153</v>
      </c>
    </row>
    <row r="41" ht="27" spans="1:4">
      <c r="A41" s="57" t="s">
        <v>6154</v>
      </c>
      <c r="B41" s="291" t="s">
        <v>6155</v>
      </c>
      <c r="C41" s="57">
        <v>177.9</v>
      </c>
      <c r="D41" s="52" t="s">
        <v>6156</v>
      </c>
    </row>
    <row r="42" ht="27" spans="1:4">
      <c r="A42" s="99" t="s">
        <v>6157</v>
      </c>
      <c r="B42" s="291" t="s">
        <v>6158</v>
      </c>
      <c r="C42" s="57">
        <v>33.9</v>
      </c>
      <c r="D42" s="52" t="s">
        <v>6159</v>
      </c>
    </row>
    <row r="43" ht="27" spans="1:4">
      <c r="A43" s="99" t="s">
        <v>6160</v>
      </c>
      <c r="B43" s="291" t="s">
        <v>6161</v>
      </c>
      <c r="C43" s="57">
        <v>152.3</v>
      </c>
      <c r="D43" s="52" t="s">
        <v>6162</v>
      </c>
    </row>
    <row r="44" ht="40.5" spans="1:4">
      <c r="A44" s="99" t="s">
        <v>6163</v>
      </c>
      <c r="B44" s="291" t="s">
        <v>6164</v>
      </c>
      <c r="C44" s="57">
        <v>81.4</v>
      </c>
      <c r="D44" s="52" t="s">
        <v>6165</v>
      </c>
    </row>
    <row r="45" ht="48" spans="1:4">
      <c r="A45" s="57" t="s">
        <v>6166</v>
      </c>
      <c r="B45" s="291" t="s">
        <v>6167</v>
      </c>
      <c r="C45" s="57">
        <v>51.9</v>
      </c>
      <c r="D45" s="101" t="s">
        <v>6168</v>
      </c>
    </row>
    <row r="46" ht="54" spans="1:4">
      <c r="A46" s="57" t="s">
        <v>6169</v>
      </c>
      <c r="B46" s="291" t="s">
        <v>6170</v>
      </c>
      <c r="C46" s="57">
        <v>243.7</v>
      </c>
      <c r="D46" s="52" t="s">
        <v>6171</v>
      </c>
    </row>
    <row r="47" ht="49.5" spans="1:4">
      <c r="A47" s="57" t="s">
        <v>6172</v>
      </c>
      <c r="B47" s="291" t="s">
        <v>6173</v>
      </c>
      <c r="C47" s="57">
        <v>23.4</v>
      </c>
      <c r="D47" s="101" t="s">
        <v>6174</v>
      </c>
    </row>
    <row r="48" ht="69" spans="1:4">
      <c r="A48" s="57" t="s">
        <v>6175</v>
      </c>
      <c r="B48" s="291" t="s">
        <v>6176</v>
      </c>
      <c r="C48" s="57">
        <v>182.9</v>
      </c>
      <c r="D48" s="52" t="s">
        <v>6177</v>
      </c>
    </row>
    <row r="49" ht="81" spans="1:4">
      <c r="A49" s="57" t="s">
        <v>6178</v>
      </c>
      <c r="B49" s="291" t="s">
        <v>6179</v>
      </c>
      <c r="C49" s="57">
        <v>251.4</v>
      </c>
      <c r="D49" s="52" t="s">
        <v>6180</v>
      </c>
    </row>
    <row r="50" spans="1:4">
      <c r="A50" s="102"/>
      <c r="B50" s="103"/>
      <c r="C50" s="102"/>
      <c r="D50" s="103"/>
    </row>
    <row r="51" spans="1:4">
      <c r="A51" s="102"/>
      <c r="B51" s="103"/>
      <c r="C51" s="102"/>
      <c r="D51" s="103"/>
    </row>
    <row r="52" spans="1:4">
      <c r="A52" s="102"/>
      <c r="B52" s="103"/>
      <c r="C52" s="102"/>
      <c r="D52" s="103"/>
    </row>
    <row r="53" spans="1:4">
      <c r="A53" s="102"/>
      <c r="B53" s="103"/>
      <c r="C53" s="102"/>
      <c r="D53" s="103"/>
    </row>
    <row r="54" spans="1:4">
      <c r="A54" s="102"/>
      <c r="B54" s="103"/>
      <c r="C54" s="102"/>
      <c r="D54" s="103"/>
    </row>
    <row r="55" spans="1:4">
      <c r="A55" s="102"/>
      <c r="B55" s="103"/>
      <c r="C55" s="102"/>
      <c r="D55" s="103"/>
    </row>
    <row r="56" spans="1:4">
      <c r="A56" s="102"/>
      <c r="B56" s="103"/>
      <c r="C56" s="102"/>
      <c r="D56" s="103"/>
    </row>
    <row r="57" spans="1:4">
      <c r="A57" s="102"/>
      <c r="B57" s="103"/>
      <c r="C57" s="102"/>
      <c r="D57" s="103"/>
    </row>
    <row r="58" spans="1:4">
      <c r="A58" s="102"/>
      <c r="B58" s="103"/>
      <c r="C58" s="102"/>
      <c r="D58" s="103"/>
    </row>
    <row r="59" spans="1:4">
      <c r="A59" s="102"/>
      <c r="B59" s="103"/>
      <c r="C59" s="102"/>
      <c r="D59" s="103"/>
    </row>
    <row r="60" spans="1:4">
      <c r="A60" s="102"/>
      <c r="B60" s="103"/>
      <c r="C60" s="102"/>
      <c r="D60" s="103"/>
    </row>
    <row r="61" spans="1:4">
      <c r="A61" s="102"/>
      <c r="B61" s="103"/>
      <c r="C61" s="102"/>
      <c r="D61" s="103"/>
    </row>
    <row r="62" spans="1:4">
      <c r="A62" s="102"/>
      <c r="B62" s="103"/>
      <c r="C62" s="102"/>
      <c r="D62" s="103"/>
    </row>
    <row r="63" spans="1:4">
      <c r="A63" s="102"/>
      <c r="B63" s="103"/>
      <c r="C63" s="102"/>
      <c r="D63" s="103"/>
    </row>
    <row r="64" spans="1:4">
      <c r="A64" s="102"/>
      <c r="B64" s="103"/>
      <c r="C64" s="102"/>
      <c r="D64" s="103"/>
    </row>
    <row r="65" spans="1:4">
      <c r="A65" s="102"/>
      <c r="B65" s="103"/>
      <c r="C65" s="102"/>
      <c r="D65" s="103"/>
    </row>
    <row r="66" spans="1:4">
      <c r="A66" s="102"/>
      <c r="B66" s="103"/>
      <c r="C66" s="102"/>
      <c r="D66" s="103"/>
    </row>
    <row r="67" spans="1:4">
      <c r="A67" s="102"/>
      <c r="B67" s="103"/>
      <c r="C67" s="102"/>
      <c r="D67" s="103"/>
    </row>
    <row r="68" spans="1:4">
      <c r="A68" s="102"/>
      <c r="B68" s="103"/>
      <c r="C68" s="102"/>
      <c r="D68" s="103"/>
    </row>
    <row r="69" spans="1:4">
      <c r="A69" s="102"/>
      <c r="B69" s="103"/>
      <c r="C69" s="102"/>
      <c r="D69" s="103"/>
    </row>
    <row r="70" spans="1:4">
      <c r="A70" s="102"/>
      <c r="B70" s="103"/>
      <c r="C70" s="102"/>
      <c r="D70" s="103"/>
    </row>
    <row r="71" spans="1:4">
      <c r="A71" s="102"/>
      <c r="B71" s="103"/>
      <c r="C71" s="102"/>
      <c r="D71" s="103"/>
    </row>
    <row r="72" spans="1:4">
      <c r="A72" s="102"/>
      <c r="B72" s="103"/>
      <c r="C72" s="102"/>
      <c r="D72" s="103"/>
    </row>
    <row r="73" spans="1:4">
      <c r="A73" s="102"/>
      <c r="B73" s="103"/>
      <c r="C73" s="102"/>
      <c r="D73" s="103"/>
    </row>
    <row r="74" spans="1:4">
      <c r="A74" s="102"/>
      <c r="B74" s="103"/>
      <c r="C74" s="102"/>
      <c r="D74" s="103"/>
    </row>
    <row r="75" spans="1:4">
      <c r="A75" s="102"/>
      <c r="B75" s="103"/>
      <c r="C75" s="102"/>
      <c r="D75" s="103"/>
    </row>
    <row r="76" spans="1:4">
      <c r="A76" s="102"/>
      <c r="B76" s="103"/>
      <c r="C76" s="102"/>
      <c r="D76" s="103"/>
    </row>
    <row r="77" spans="1:4">
      <c r="A77" s="102"/>
      <c r="B77" s="103"/>
      <c r="C77" s="102"/>
      <c r="D77" s="103"/>
    </row>
    <row r="78" spans="1:4">
      <c r="A78" s="102"/>
      <c r="B78" s="103"/>
      <c r="C78" s="102"/>
      <c r="D78" s="103"/>
    </row>
    <row r="79" spans="1:4">
      <c r="A79" s="102"/>
      <c r="B79" s="103"/>
      <c r="C79" s="102"/>
      <c r="D79" s="103"/>
    </row>
    <row r="80" spans="1:4">
      <c r="A80" s="102"/>
      <c r="B80" s="103"/>
      <c r="C80" s="102"/>
      <c r="D80" s="103"/>
    </row>
    <row r="81" spans="1:4">
      <c r="A81" s="102"/>
      <c r="B81" s="103"/>
      <c r="C81" s="102"/>
      <c r="D81" s="103"/>
    </row>
    <row r="82" spans="1:4">
      <c r="A82" s="102"/>
      <c r="B82" s="103"/>
      <c r="C82" s="102"/>
      <c r="D82" s="103"/>
    </row>
    <row r="83" spans="1:4">
      <c r="A83" s="102"/>
      <c r="B83" s="103"/>
      <c r="C83" s="102"/>
      <c r="D83" s="103"/>
    </row>
    <row r="84" spans="1:4">
      <c r="A84" s="102"/>
      <c r="B84" s="103"/>
      <c r="C84" s="102"/>
      <c r="D84" s="103"/>
    </row>
    <row r="85" spans="1:4">
      <c r="A85" s="102"/>
      <c r="B85" s="103"/>
      <c r="C85" s="102"/>
      <c r="D85" s="103"/>
    </row>
    <row r="86" spans="1:4">
      <c r="A86" s="102"/>
      <c r="B86" s="103"/>
      <c r="C86" s="102"/>
      <c r="D86" s="103"/>
    </row>
    <row r="87" spans="1:4">
      <c r="A87" s="102"/>
      <c r="B87" s="103"/>
      <c r="C87" s="102"/>
      <c r="D87" s="103"/>
    </row>
    <row r="88" spans="1:4">
      <c r="A88" s="102"/>
      <c r="B88" s="103"/>
      <c r="C88" s="102"/>
      <c r="D88" s="103"/>
    </row>
    <row r="89" spans="1:4">
      <c r="A89" s="102"/>
      <c r="B89" s="103"/>
      <c r="C89" s="102"/>
      <c r="D89" s="103"/>
    </row>
    <row r="90" spans="1:4">
      <c r="A90" s="102"/>
      <c r="B90" s="103"/>
      <c r="C90" s="102"/>
      <c r="D90" s="103"/>
    </row>
    <row r="91" spans="1:4">
      <c r="A91" s="102"/>
      <c r="B91" s="103"/>
      <c r="C91" s="102"/>
      <c r="D91" s="103"/>
    </row>
    <row r="92" spans="1:4">
      <c r="A92" s="102"/>
      <c r="B92" s="103"/>
      <c r="C92" s="102"/>
      <c r="D92" s="103"/>
    </row>
    <row r="93" spans="1:4">
      <c r="A93" s="102"/>
      <c r="B93" s="103"/>
      <c r="C93" s="102"/>
      <c r="D93" s="103"/>
    </row>
    <row r="94" spans="1:4">
      <c r="A94" s="102"/>
      <c r="B94" s="103"/>
      <c r="C94" s="102"/>
      <c r="D94" s="103"/>
    </row>
    <row r="95" spans="1:4">
      <c r="A95" s="102"/>
      <c r="B95" s="103"/>
      <c r="C95" s="102"/>
      <c r="D95" s="103"/>
    </row>
    <row r="96" spans="1:4">
      <c r="A96" s="102"/>
      <c r="B96" s="103"/>
      <c r="C96" s="102"/>
      <c r="D96" s="103"/>
    </row>
    <row r="97" spans="1:4">
      <c r="A97" s="102"/>
      <c r="B97" s="103"/>
      <c r="C97" s="102"/>
      <c r="D97" s="103"/>
    </row>
    <row r="98" spans="1:4">
      <c r="A98" s="102"/>
      <c r="B98" s="103"/>
      <c r="C98" s="102"/>
      <c r="D98" s="103"/>
    </row>
    <row r="99" spans="1:4">
      <c r="A99" s="102"/>
      <c r="B99" s="103"/>
      <c r="C99" s="102"/>
      <c r="D99" s="103"/>
    </row>
    <row r="100" spans="1:4">
      <c r="A100" s="102"/>
      <c r="B100" s="103"/>
      <c r="C100" s="102"/>
      <c r="D100" s="103"/>
    </row>
    <row r="101" spans="1:4">
      <c r="A101" s="102"/>
      <c r="B101" s="103"/>
      <c r="C101" s="102"/>
      <c r="D101" s="103"/>
    </row>
    <row r="102" spans="1:4">
      <c r="A102" s="102"/>
      <c r="B102" s="103"/>
      <c r="C102" s="102"/>
      <c r="D102" s="103"/>
    </row>
    <row r="103" spans="1:4">
      <c r="A103" s="102"/>
      <c r="B103" s="103"/>
      <c r="C103" s="102"/>
      <c r="D103" s="103"/>
    </row>
    <row r="104" spans="1:4">
      <c r="A104" s="102"/>
      <c r="B104" s="103"/>
      <c r="C104" s="102"/>
      <c r="D104" s="103"/>
    </row>
    <row r="105" spans="1:4">
      <c r="A105" s="102"/>
      <c r="B105" s="103"/>
      <c r="C105" s="102"/>
      <c r="D105" s="103"/>
    </row>
    <row r="106" spans="1:4">
      <c r="A106" s="102"/>
      <c r="B106" s="103"/>
      <c r="C106" s="102"/>
      <c r="D106" s="103"/>
    </row>
    <row r="107" spans="1:4">
      <c r="A107" s="102"/>
      <c r="B107" s="103"/>
      <c r="C107" s="102"/>
      <c r="D107" s="103"/>
    </row>
    <row r="108" spans="1:4">
      <c r="A108" s="102"/>
      <c r="B108" s="103"/>
      <c r="C108" s="102"/>
      <c r="D108" s="103"/>
    </row>
    <row r="109" spans="1:4">
      <c r="A109" s="102"/>
      <c r="B109" s="103"/>
      <c r="C109" s="102"/>
      <c r="D109" s="103"/>
    </row>
    <row r="110" spans="1:4">
      <c r="A110" s="102"/>
      <c r="B110" s="103"/>
      <c r="C110" s="102"/>
      <c r="D110" s="103"/>
    </row>
    <row r="111" spans="1:4">
      <c r="A111" s="102"/>
      <c r="B111" s="103"/>
      <c r="C111" s="102"/>
      <c r="D111" s="103"/>
    </row>
    <row r="112" spans="1:4">
      <c r="A112" s="102"/>
      <c r="B112" s="103"/>
      <c r="C112" s="102"/>
      <c r="D112" s="103"/>
    </row>
    <row r="113" spans="1:4">
      <c r="A113" s="102"/>
      <c r="B113" s="103"/>
      <c r="C113" s="102"/>
      <c r="D113" s="103"/>
    </row>
    <row r="114" spans="1:4">
      <c r="A114" s="102"/>
      <c r="B114" s="103"/>
      <c r="C114" s="102"/>
      <c r="D114" s="103"/>
    </row>
    <row r="115" spans="1:4">
      <c r="A115" s="102"/>
      <c r="B115" s="103"/>
      <c r="C115" s="102"/>
      <c r="D115" s="103"/>
    </row>
    <row r="116" spans="1:4">
      <c r="A116" s="102"/>
      <c r="B116" s="103"/>
      <c r="C116" s="102"/>
      <c r="D116" s="103"/>
    </row>
    <row r="117" spans="1:4">
      <c r="A117" s="102"/>
      <c r="B117" s="103"/>
      <c r="C117" s="102"/>
      <c r="D117" s="103"/>
    </row>
    <row r="118" spans="1:4">
      <c r="A118" s="102"/>
      <c r="B118" s="103"/>
      <c r="C118" s="102"/>
      <c r="D118" s="103"/>
    </row>
    <row r="119" spans="1:4">
      <c r="A119" s="102"/>
      <c r="B119" s="103"/>
      <c r="C119" s="102"/>
      <c r="D119" s="103"/>
    </row>
    <row r="120" spans="1:4">
      <c r="A120" s="102"/>
      <c r="B120" s="103"/>
      <c r="C120" s="102"/>
      <c r="D120" s="103"/>
    </row>
    <row r="121" spans="1:4">
      <c r="A121" s="102"/>
      <c r="B121" s="103"/>
      <c r="C121" s="102"/>
      <c r="D121" s="103"/>
    </row>
    <row r="122" spans="1:4">
      <c r="A122" s="102"/>
      <c r="B122" s="103"/>
      <c r="C122" s="102"/>
      <c r="D122" s="103"/>
    </row>
    <row r="123" spans="1:4">
      <c r="A123" s="102"/>
      <c r="B123" s="103"/>
      <c r="C123" s="102"/>
      <c r="D123" s="103"/>
    </row>
    <row r="124" spans="1:4">
      <c r="A124" s="102"/>
      <c r="B124" s="103"/>
      <c r="C124" s="102"/>
      <c r="D124" s="103"/>
    </row>
    <row r="125" spans="1:4">
      <c r="A125" s="102"/>
      <c r="B125" s="103"/>
      <c r="C125" s="102"/>
      <c r="D125" s="103"/>
    </row>
    <row r="126" spans="1:4">
      <c r="A126" s="102"/>
      <c r="B126" s="103"/>
      <c r="C126" s="102"/>
      <c r="D126" s="103"/>
    </row>
    <row r="127" spans="1:4">
      <c r="A127" s="102"/>
      <c r="B127" s="103"/>
      <c r="C127" s="102"/>
      <c r="D127" s="103"/>
    </row>
    <row r="128" spans="1:4">
      <c r="A128" s="102"/>
      <c r="B128" s="103"/>
      <c r="C128" s="102"/>
      <c r="D128" s="103"/>
    </row>
    <row r="129" spans="1:4">
      <c r="A129" s="102"/>
      <c r="B129" s="103"/>
      <c r="C129" s="102"/>
      <c r="D129" s="103"/>
    </row>
    <row r="130" spans="1:4">
      <c r="A130" s="102"/>
      <c r="B130" s="103"/>
      <c r="C130" s="102"/>
      <c r="D130" s="103"/>
    </row>
    <row r="131" spans="1:4">
      <c r="A131" s="102"/>
      <c r="B131" s="103"/>
      <c r="C131" s="102"/>
      <c r="D131" s="103"/>
    </row>
    <row r="132" spans="1:4">
      <c r="A132" s="102"/>
      <c r="B132" s="103"/>
      <c r="C132" s="102"/>
      <c r="D132" s="103"/>
    </row>
    <row r="133" spans="1:4">
      <c r="A133" s="102"/>
      <c r="B133" s="103"/>
      <c r="C133" s="102"/>
      <c r="D133" s="103"/>
    </row>
    <row r="134" spans="1:4">
      <c r="A134" s="102"/>
      <c r="B134" s="103"/>
      <c r="C134" s="102"/>
      <c r="D134" s="103"/>
    </row>
    <row r="135" spans="1:4">
      <c r="A135" s="102"/>
      <c r="B135" s="103"/>
      <c r="C135" s="102"/>
      <c r="D135" s="103"/>
    </row>
    <row r="136" spans="1:4">
      <c r="A136" s="102"/>
      <c r="B136" s="103"/>
      <c r="C136" s="102"/>
      <c r="D136" s="103"/>
    </row>
    <row r="137" spans="1:4">
      <c r="A137" s="102"/>
      <c r="B137" s="103"/>
      <c r="C137" s="102"/>
      <c r="D137" s="103"/>
    </row>
    <row r="138" spans="1:4">
      <c r="A138" s="102"/>
      <c r="B138" s="103"/>
      <c r="C138" s="102"/>
      <c r="D138" s="103"/>
    </row>
    <row r="139" spans="1:4">
      <c r="A139" s="102"/>
      <c r="B139" s="103"/>
      <c r="C139" s="102"/>
      <c r="D139" s="103"/>
    </row>
    <row r="140" spans="1:4">
      <c r="A140" s="102"/>
      <c r="B140" s="103"/>
      <c r="C140" s="102"/>
      <c r="D140" s="103"/>
    </row>
    <row r="141" spans="1:4">
      <c r="A141" s="102"/>
      <c r="B141" s="103"/>
      <c r="C141" s="102"/>
      <c r="D141" s="103"/>
    </row>
    <row r="142" spans="1:4">
      <c r="A142" s="102"/>
      <c r="B142" s="103"/>
      <c r="C142" s="102"/>
      <c r="D142" s="103"/>
    </row>
    <row r="143" spans="1:4">
      <c r="A143" s="102"/>
      <c r="B143" s="103"/>
      <c r="C143" s="102"/>
      <c r="D143" s="103"/>
    </row>
    <row r="144" spans="1:4">
      <c r="A144" s="102"/>
      <c r="B144" s="103"/>
      <c r="C144" s="102"/>
      <c r="D144" s="103"/>
    </row>
    <row r="145" spans="1:4">
      <c r="A145" s="102"/>
      <c r="B145" s="103"/>
      <c r="C145" s="102"/>
      <c r="D145" s="103"/>
    </row>
    <row r="146" spans="1:4">
      <c r="A146" s="102"/>
      <c r="B146" s="103"/>
      <c r="C146" s="102"/>
      <c r="D146" s="103"/>
    </row>
    <row r="147" spans="1:4">
      <c r="A147" s="102"/>
      <c r="B147" s="103"/>
      <c r="C147" s="102"/>
      <c r="D147" s="103"/>
    </row>
    <row r="148" spans="1:4">
      <c r="A148" s="102"/>
      <c r="B148" s="103"/>
      <c r="C148" s="102"/>
      <c r="D148" s="103"/>
    </row>
    <row r="149" spans="1:4">
      <c r="A149" s="102"/>
      <c r="B149" s="103"/>
      <c r="C149" s="102"/>
      <c r="D149" s="103"/>
    </row>
    <row r="150" spans="1:4">
      <c r="A150" s="102"/>
      <c r="B150" s="103"/>
      <c r="C150" s="102"/>
      <c r="D150" s="103"/>
    </row>
    <row r="151" spans="1:4">
      <c r="A151" s="102"/>
      <c r="B151" s="103"/>
      <c r="C151" s="102"/>
      <c r="D151" s="103"/>
    </row>
    <row r="152" spans="1:4">
      <c r="A152" s="102"/>
      <c r="B152" s="103"/>
      <c r="C152" s="102"/>
      <c r="D152" s="103"/>
    </row>
    <row r="153" spans="1:4">
      <c r="A153" s="102"/>
      <c r="B153" s="103"/>
      <c r="C153" s="102"/>
      <c r="D153" s="103"/>
    </row>
    <row r="154" spans="1:4">
      <c r="A154" s="102"/>
      <c r="B154" s="103"/>
      <c r="C154" s="102"/>
      <c r="D154" s="103"/>
    </row>
    <row r="155" spans="1:4">
      <c r="A155" s="102"/>
      <c r="B155" s="103"/>
      <c r="C155" s="102"/>
      <c r="D155" s="103"/>
    </row>
    <row r="156" spans="1:4">
      <c r="A156" s="102"/>
      <c r="B156" s="103"/>
      <c r="C156" s="102"/>
      <c r="D156" s="103"/>
    </row>
    <row r="157" spans="1:4">
      <c r="A157" s="102"/>
      <c r="B157" s="103"/>
      <c r="C157" s="102"/>
      <c r="D157" s="103"/>
    </row>
    <row r="158" spans="1:4">
      <c r="A158" s="102"/>
      <c r="B158" s="103"/>
      <c r="C158" s="102"/>
      <c r="D158" s="103"/>
    </row>
    <row r="159" spans="1:4">
      <c r="A159" s="102"/>
      <c r="B159" s="103"/>
      <c r="C159" s="102"/>
      <c r="D159" s="103"/>
    </row>
    <row r="160" spans="1:4">
      <c r="A160" s="102"/>
      <c r="B160" s="103"/>
      <c r="C160" s="102"/>
      <c r="D160" s="103"/>
    </row>
    <row r="161" spans="1:4">
      <c r="A161" s="102"/>
      <c r="B161" s="103"/>
      <c r="C161" s="102"/>
      <c r="D161" s="103"/>
    </row>
    <row r="162" spans="1:4">
      <c r="A162" s="102"/>
      <c r="B162" s="103"/>
      <c r="C162" s="102"/>
      <c r="D162" s="103"/>
    </row>
    <row r="163" spans="1:4">
      <c r="A163" s="102"/>
      <c r="B163" s="103"/>
      <c r="C163" s="102"/>
      <c r="D163" s="103"/>
    </row>
    <row r="164" spans="1:4">
      <c r="A164" s="102"/>
      <c r="B164" s="103"/>
      <c r="C164" s="102"/>
      <c r="D164" s="103"/>
    </row>
    <row r="165" spans="1:4">
      <c r="A165" s="102"/>
      <c r="B165" s="103"/>
      <c r="C165" s="102"/>
      <c r="D165" s="103"/>
    </row>
    <row r="166" spans="1:4">
      <c r="A166" s="102"/>
      <c r="B166" s="103"/>
      <c r="C166" s="102"/>
      <c r="D166" s="103"/>
    </row>
    <row r="167" spans="1:4">
      <c r="A167" s="102"/>
      <c r="B167" s="103"/>
      <c r="C167" s="102"/>
      <c r="D167" s="103"/>
    </row>
    <row r="168" spans="1:4">
      <c r="A168" s="102"/>
      <c r="B168" s="103"/>
      <c r="C168" s="102"/>
      <c r="D168" s="103"/>
    </row>
    <row r="169" spans="1:4">
      <c r="A169" s="102"/>
      <c r="B169" s="103"/>
      <c r="C169" s="102"/>
      <c r="D169" s="103"/>
    </row>
    <row r="170" spans="1:4">
      <c r="A170" s="102"/>
      <c r="B170" s="103"/>
      <c r="C170" s="102"/>
      <c r="D170" s="103"/>
    </row>
    <row r="171" spans="1:4">
      <c r="A171" s="102"/>
      <c r="B171" s="103"/>
      <c r="C171" s="102"/>
      <c r="D171" s="103"/>
    </row>
    <row r="172" spans="1:4">
      <c r="A172" s="102"/>
      <c r="B172" s="103"/>
      <c r="C172" s="102"/>
      <c r="D172" s="103"/>
    </row>
    <row r="173" spans="1:4">
      <c r="A173" s="102"/>
      <c r="B173" s="103"/>
      <c r="C173" s="102"/>
      <c r="D173" s="103"/>
    </row>
    <row r="174" spans="1:4">
      <c r="A174" s="102"/>
      <c r="B174" s="103"/>
      <c r="C174" s="102"/>
      <c r="D174" s="103"/>
    </row>
    <row r="175" spans="1:4">
      <c r="A175" s="102"/>
      <c r="B175" s="103"/>
      <c r="C175" s="102"/>
      <c r="D175" s="103"/>
    </row>
    <row r="176" spans="1:4">
      <c r="A176" s="102"/>
      <c r="B176" s="103"/>
      <c r="C176" s="102"/>
      <c r="D176" s="103"/>
    </row>
    <row r="177" spans="1:4">
      <c r="A177" s="102"/>
      <c r="B177" s="103"/>
      <c r="C177" s="102"/>
      <c r="D177" s="103"/>
    </row>
    <row r="178" spans="1:4">
      <c r="A178" s="102"/>
      <c r="B178" s="103"/>
      <c r="C178" s="102"/>
      <c r="D178" s="103"/>
    </row>
    <row r="179" spans="1:4">
      <c r="A179" s="102"/>
      <c r="B179" s="103"/>
      <c r="C179" s="102"/>
      <c r="D179" s="103"/>
    </row>
    <row r="180" spans="1:4">
      <c r="A180" s="102"/>
      <c r="B180" s="103"/>
      <c r="C180" s="102"/>
      <c r="D180" s="103"/>
    </row>
    <row r="181" spans="1:4">
      <c r="A181" s="102"/>
      <c r="B181" s="103"/>
      <c r="C181" s="102"/>
      <c r="D181" s="103"/>
    </row>
    <row r="182" spans="1:4">
      <c r="A182" s="102"/>
      <c r="B182" s="103"/>
      <c r="C182" s="102"/>
      <c r="D182" s="103"/>
    </row>
    <row r="183" spans="1:4">
      <c r="A183" s="102"/>
      <c r="B183" s="103"/>
      <c r="C183" s="102"/>
      <c r="D183" s="103"/>
    </row>
    <row r="184" spans="1:4">
      <c r="A184" s="102"/>
      <c r="B184" s="103"/>
      <c r="C184" s="102"/>
      <c r="D184" s="103"/>
    </row>
    <row r="185" spans="1:4">
      <c r="A185" s="102"/>
      <c r="B185" s="103"/>
      <c r="C185" s="102"/>
      <c r="D185" s="103"/>
    </row>
    <row r="186" spans="1:4">
      <c r="A186" s="102"/>
      <c r="B186" s="103"/>
      <c r="C186" s="102"/>
      <c r="D186" s="103"/>
    </row>
    <row r="187" spans="1:4">
      <c r="A187" s="102"/>
      <c r="B187" s="103"/>
      <c r="C187" s="102"/>
      <c r="D187" s="103"/>
    </row>
    <row r="188" spans="1:4">
      <c r="A188" s="102"/>
      <c r="B188" s="103"/>
      <c r="C188" s="102"/>
      <c r="D188" s="103"/>
    </row>
    <row r="189" spans="1:4">
      <c r="A189" s="102"/>
      <c r="B189" s="103"/>
      <c r="C189" s="102"/>
      <c r="D189" s="103"/>
    </row>
    <row r="190" spans="1:4">
      <c r="A190" s="102"/>
      <c r="B190" s="103"/>
      <c r="C190" s="102"/>
      <c r="D190" s="103"/>
    </row>
    <row r="191" spans="1:4">
      <c r="A191" s="102"/>
      <c r="B191" s="103"/>
      <c r="C191" s="102"/>
      <c r="D191" s="103"/>
    </row>
    <row r="192" spans="1:4">
      <c r="A192" s="102"/>
      <c r="B192" s="103"/>
      <c r="C192" s="102"/>
      <c r="D192" s="103"/>
    </row>
  </sheetData>
  <mergeCells count="1">
    <mergeCell ref="A1:D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9"/>
  <sheetViews>
    <sheetView workbookViewId="0">
      <selection activeCell="C6" sqref="C6"/>
    </sheetView>
  </sheetViews>
  <sheetFormatPr defaultColWidth="9" defaultRowHeight="13.5" outlineLevelCol="3"/>
  <cols>
    <col min="1" max="1" width="8.66666666666667" style="209"/>
    <col min="2" max="2" width="14.8833333333333" style="209" customWidth="1"/>
    <col min="3" max="3" width="19.8833333333333" style="209" customWidth="1"/>
    <col min="4" max="4" width="35.5583333333333" style="209" customWidth="1"/>
  </cols>
  <sheetData>
    <row r="1" ht="25.5" spans="1:4">
      <c r="A1" s="273" t="s">
        <v>305</v>
      </c>
      <c r="B1" s="57"/>
      <c r="C1" s="57"/>
      <c r="D1" s="57"/>
    </row>
    <row r="2" ht="15.75" spans="1:4">
      <c r="A2" s="97" t="s">
        <v>1</v>
      </c>
      <c r="B2" s="97" t="s">
        <v>2</v>
      </c>
      <c r="C2" s="97" t="s">
        <v>3</v>
      </c>
      <c r="D2" s="97" t="s">
        <v>4</v>
      </c>
    </row>
    <row r="3" ht="15" spans="1:4">
      <c r="A3" s="57" t="s">
        <v>306</v>
      </c>
      <c r="B3" s="286" t="s">
        <v>307</v>
      </c>
      <c r="C3" s="57">
        <v>224.6</v>
      </c>
      <c r="D3" s="52" t="s">
        <v>308</v>
      </c>
    </row>
    <row r="4" ht="15" spans="1:4">
      <c r="A4" s="57" t="s">
        <v>309</v>
      </c>
      <c r="B4" s="286" t="s">
        <v>310</v>
      </c>
      <c r="C4" s="57">
        <v>22.6</v>
      </c>
      <c r="D4" s="52" t="s">
        <v>311</v>
      </c>
    </row>
    <row r="5" ht="15" spans="1:4">
      <c r="A5" s="99" t="s">
        <v>312</v>
      </c>
      <c r="B5" s="286" t="s">
        <v>313</v>
      </c>
      <c r="C5" s="57">
        <v>2</v>
      </c>
      <c r="D5" s="52" t="s">
        <v>314</v>
      </c>
    </row>
    <row r="6" ht="15" spans="1:4">
      <c r="A6" s="57" t="s">
        <v>315</v>
      </c>
      <c r="B6" s="286" t="s">
        <v>316</v>
      </c>
      <c r="C6" s="57">
        <v>8.8</v>
      </c>
      <c r="D6" s="52" t="s">
        <v>317</v>
      </c>
    </row>
    <row r="7" ht="15" spans="1:4">
      <c r="A7" s="57" t="s">
        <v>318</v>
      </c>
      <c r="B7" s="286" t="s">
        <v>319</v>
      </c>
      <c r="C7" s="57">
        <v>301</v>
      </c>
      <c r="D7" s="52" t="s">
        <v>320</v>
      </c>
    </row>
    <row r="8" ht="15" spans="1:4">
      <c r="A8" s="57" t="s">
        <v>321</v>
      </c>
      <c r="B8" s="286" t="s">
        <v>322</v>
      </c>
      <c r="C8" s="57">
        <v>44</v>
      </c>
      <c r="D8" s="52" t="s">
        <v>323</v>
      </c>
    </row>
    <row r="9" ht="15" spans="1:4">
      <c r="A9" s="57" t="s">
        <v>324</v>
      </c>
      <c r="B9" s="286" t="s">
        <v>325</v>
      </c>
      <c r="C9" s="57">
        <v>27.25</v>
      </c>
      <c r="D9" s="52" t="s">
        <v>326</v>
      </c>
    </row>
    <row r="10" ht="15" spans="1:4">
      <c r="A10" s="99" t="s">
        <v>327</v>
      </c>
      <c r="B10" s="286" t="s">
        <v>328</v>
      </c>
      <c r="C10" s="57">
        <v>4.8</v>
      </c>
      <c r="D10" s="52" t="s">
        <v>329</v>
      </c>
    </row>
    <row r="11" ht="15" spans="1:4">
      <c r="A11" s="57" t="s">
        <v>330</v>
      </c>
      <c r="B11" s="286" t="s">
        <v>331</v>
      </c>
      <c r="C11" s="57">
        <v>3.4</v>
      </c>
      <c r="D11" s="52" t="s">
        <v>329</v>
      </c>
    </row>
    <row r="12" ht="15" spans="1:4">
      <c r="A12" s="57" t="s">
        <v>332</v>
      </c>
      <c r="B12" s="286" t="s">
        <v>333</v>
      </c>
      <c r="C12" s="57">
        <v>2.6</v>
      </c>
      <c r="D12" s="52" t="s">
        <v>329</v>
      </c>
    </row>
    <row r="13" ht="15" spans="1:4">
      <c r="A13" s="99" t="s">
        <v>334</v>
      </c>
      <c r="B13" s="286" t="s">
        <v>335</v>
      </c>
      <c r="C13" s="57">
        <v>2.4</v>
      </c>
      <c r="D13" s="52" t="s">
        <v>329</v>
      </c>
    </row>
    <row r="14" ht="15" spans="1:4">
      <c r="A14" s="57" t="s">
        <v>336</v>
      </c>
      <c r="B14" s="286" t="s">
        <v>337</v>
      </c>
      <c r="C14" s="57">
        <v>2.5</v>
      </c>
      <c r="D14" s="52" t="s">
        <v>329</v>
      </c>
    </row>
    <row r="15" ht="15" spans="1:4">
      <c r="A15" s="57" t="s">
        <v>338</v>
      </c>
      <c r="B15" s="286" t="s">
        <v>339</v>
      </c>
      <c r="C15" s="57">
        <v>2</v>
      </c>
      <c r="D15" s="52" t="s">
        <v>329</v>
      </c>
    </row>
    <row r="16" ht="15" spans="1:4">
      <c r="A16" s="57" t="s">
        <v>340</v>
      </c>
      <c r="B16" s="286" t="s">
        <v>341</v>
      </c>
      <c r="C16" s="57">
        <v>4.9</v>
      </c>
      <c r="D16" s="52" t="s">
        <v>329</v>
      </c>
    </row>
    <row r="17" ht="15" spans="1:4">
      <c r="A17" s="57" t="s">
        <v>342</v>
      </c>
      <c r="B17" s="286" t="s">
        <v>343</v>
      </c>
      <c r="C17" s="57">
        <v>2.5</v>
      </c>
      <c r="D17" s="52" t="s">
        <v>329</v>
      </c>
    </row>
    <row r="18" ht="15" spans="1:4">
      <c r="A18" s="57" t="s">
        <v>344</v>
      </c>
      <c r="B18" s="286" t="s">
        <v>345</v>
      </c>
      <c r="C18" s="57">
        <v>1.8</v>
      </c>
      <c r="D18" s="52" t="s">
        <v>346</v>
      </c>
    </row>
    <row r="19" ht="15" spans="1:4">
      <c r="A19" s="57" t="s">
        <v>347</v>
      </c>
      <c r="B19" s="286" t="s">
        <v>348</v>
      </c>
      <c r="C19" s="57">
        <v>1.8</v>
      </c>
      <c r="D19" s="52" t="s">
        <v>346</v>
      </c>
    </row>
    <row r="20" ht="15" spans="1:4">
      <c r="A20" s="57" t="s">
        <v>349</v>
      </c>
      <c r="B20" s="286" t="s">
        <v>350</v>
      </c>
      <c r="C20" s="57">
        <v>1.6</v>
      </c>
      <c r="D20" s="52" t="s">
        <v>346</v>
      </c>
    </row>
    <row r="21" ht="15" spans="1:4">
      <c r="A21" s="99" t="s">
        <v>351</v>
      </c>
      <c r="B21" s="286" t="s">
        <v>352</v>
      </c>
      <c r="C21" s="57">
        <v>0.9</v>
      </c>
      <c r="D21" s="52" t="s">
        <v>346</v>
      </c>
    </row>
    <row r="22" ht="15" spans="1:4">
      <c r="A22" s="99" t="s">
        <v>353</v>
      </c>
      <c r="B22" s="286" t="s">
        <v>354</v>
      </c>
      <c r="C22" s="57">
        <v>3.7</v>
      </c>
      <c r="D22" s="52" t="s">
        <v>346</v>
      </c>
    </row>
    <row r="23" ht="15" spans="1:4">
      <c r="A23" s="57" t="s">
        <v>355</v>
      </c>
      <c r="B23" s="286" t="s">
        <v>356</v>
      </c>
      <c r="C23" s="57">
        <v>1.5</v>
      </c>
      <c r="D23" s="52" t="s">
        <v>346</v>
      </c>
    </row>
    <row r="24" ht="15" spans="1:4">
      <c r="A24" s="99" t="s">
        <v>357</v>
      </c>
      <c r="B24" s="286" t="s">
        <v>358</v>
      </c>
      <c r="C24" s="57">
        <v>11.7</v>
      </c>
      <c r="D24" s="52" t="s">
        <v>346</v>
      </c>
    </row>
    <row r="25" ht="15" spans="1:4">
      <c r="A25" s="99" t="s">
        <v>359</v>
      </c>
      <c r="B25" s="286" t="s">
        <v>360</v>
      </c>
      <c r="C25" s="57">
        <v>1.5</v>
      </c>
      <c r="D25" s="52" t="s">
        <v>346</v>
      </c>
    </row>
    <row r="26" ht="15" spans="1:4">
      <c r="A26" s="57" t="s">
        <v>361</v>
      </c>
      <c r="B26" s="286" t="s">
        <v>362</v>
      </c>
      <c r="C26" s="57">
        <v>3.6</v>
      </c>
      <c r="D26" s="52" t="s">
        <v>346</v>
      </c>
    </row>
    <row r="27" ht="15" spans="1:4">
      <c r="A27" s="99" t="s">
        <v>363</v>
      </c>
      <c r="B27" s="286" t="s">
        <v>364</v>
      </c>
      <c r="C27" s="57">
        <v>1.6</v>
      </c>
      <c r="D27" s="52" t="s">
        <v>346</v>
      </c>
    </row>
    <row r="28" ht="15" spans="1:4">
      <c r="A28" s="57" t="s">
        <v>365</v>
      </c>
      <c r="B28" s="286" t="s">
        <v>366</v>
      </c>
      <c r="C28" s="57">
        <v>11.7</v>
      </c>
      <c r="D28" s="52" t="s">
        <v>346</v>
      </c>
    </row>
    <row r="29" ht="15" spans="1:4">
      <c r="A29" s="57" t="s">
        <v>367</v>
      </c>
      <c r="B29" s="286" t="s">
        <v>368</v>
      </c>
      <c r="C29" s="57">
        <v>50</v>
      </c>
      <c r="D29" s="52" t="s">
        <v>369</v>
      </c>
    </row>
    <row r="30" ht="15" spans="1:4">
      <c r="A30" s="99" t="s">
        <v>370</v>
      </c>
      <c r="B30" s="286" t="s">
        <v>371</v>
      </c>
      <c r="C30" s="57">
        <v>360</v>
      </c>
      <c r="D30" s="52" t="s">
        <v>372</v>
      </c>
    </row>
    <row r="31" ht="15" spans="1:4">
      <c r="A31" s="57" t="s">
        <v>373</v>
      </c>
      <c r="B31" s="286" t="s">
        <v>374</v>
      </c>
      <c r="C31" s="57">
        <v>3.2</v>
      </c>
      <c r="D31" s="52" t="s">
        <v>375</v>
      </c>
    </row>
    <row r="32" ht="15" spans="1:4">
      <c r="A32" s="57" t="s">
        <v>376</v>
      </c>
      <c r="B32" s="286" t="s">
        <v>377</v>
      </c>
      <c r="C32" s="57">
        <v>3</v>
      </c>
      <c r="D32" s="52" t="s">
        <v>375</v>
      </c>
    </row>
    <row r="33" ht="15" spans="1:4">
      <c r="A33" s="99" t="s">
        <v>378</v>
      </c>
      <c r="B33" s="286" t="s">
        <v>379</v>
      </c>
      <c r="C33" s="57">
        <v>3.1</v>
      </c>
      <c r="D33" s="52" t="s">
        <v>375</v>
      </c>
    </row>
    <row r="34" ht="15" spans="1:4">
      <c r="A34" s="57" t="s">
        <v>380</v>
      </c>
      <c r="B34" s="56" t="s">
        <v>381</v>
      </c>
      <c r="C34" s="57">
        <v>2.7</v>
      </c>
      <c r="D34" s="52" t="s">
        <v>382</v>
      </c>
    </row>
    <row r="35" ht="15" spans="1:4">
      <c r="A35" s="57" t="s">
        <v>383</v>
      </c>
      <c r="B35" s="286" t="s">
        <v>384</v>
      </c>
      <c r="C35" s="57">
        <v>3.9</v>
      </c>
      <c r="D35" s="52" t="s">
        <v>382</v>
      </c>
    </row>
    <row r="36" ht="15" spans="1:4">
      <c r="A36" s="57" t="s">
        <v>385</v>
      </c>
      <c r="B36" s="286" t="s">
        <v>386</v>
      </c>
      <c r="C36" s="57">
        <v>2.4</v>
      </c>
      <c r="D36" s="52" t="s">
        <v>382</v>
      </c>
    </row>
    <row r="37" ht="15" spans="1:4">
      <c r="A37" s="57" t="s">
        <v>387</v>
      </c>
      <c r="B37" s="286" t="s">
        <v>388</v>
      </c>
      <c r="C37" s="57">
        <v>1.9</v>
      </c>
      <c r="D37" s="52" t="s">
        <v>382</v>
      </c>
    </row>
    <row r="38" ht="15" spans="1:4">
      <c r="A38" s="57" t="s">
        <v>389</v>
      </c>
      <c r="B38" s="286" t="s">
        <v>390</v>
      </c>
      <c r="C38" s="57">
        <v>3.7</v>
      </c>
      <c r="D38" s="52" t="s">
        <v>382</v>
      </c>
    </row>
    <row r="39" ht="15" spans="1:4">
      <c r="A39" s="57" t="s">
        <v>391</v>
      </c>
      <c r="B39" s="286" t="s">
        <v>392</v>
      </c>
      <c r="C39" s="57">
        <v>3</v>
      </c>
      <c r="D39" s="52" t="s">
        <v>393</v>
      </c>
    </row>
    <row r="40" ht="15" spans="1:4">
      <c r="A40" s="57" t="s">
        <v>394</v>
      </c>
      <c r="B40" s="286" t="s">
        <v>395</v>
      </c>
      <c r="C40" s="57">
        <v>0.9</v>
      </c>
      <c r="D40" s="52" t="s">
        <v>393</v>
      </c>
    </row>
    <row r="41" ht="15" spans="1:4">
      <c r="A41" s="99" t="s">
        <v>396</v>
      </c>
      <c r="B41" s="286" t="s">
        <v>397</v>
      </c>
      <c r="C41" s="57">
        <v>4.6</v>
      </c>
      <c r="D41" s="52" t="s">
        <v>393</v>
      </c>
    </row>
    <row r="42" ht="15" spans="1:4">
      <c r="A42" s="99" t="s">
        <v>398</v>
      </c>
      <c r="B42" s="286" t="s">
        <v>399</v>
      </c>
      <c r="C42" s="57">
        <v>5.8</v>
      </c>
      <c r="D42" s="52" t="s">
        <v>393</v>
      </c>
    </row>
    <row r="43" ht="15" spans="1:4">
      <c r="A43" s="57" t="s">
        <v>400</v>
      </c>
      <c r="B43" s="286" t="s">
        <v>401</v>
      </c>
      <c r="C43" s="57">
        <v>5.9</v>
      </c>
      <c r="D43" s="52" t="s">
        <v>393</v>
      </c>
    </row>
    <row r="44" ht="15" spans="1:4">
      <c r="A44" s="57" t="s">
        <v>402</v>
      </c>
      <c r="B44" s="286" t="s">
        <v>403</v>
      </c>
      <c r="C44" s="57">
        <v>4.5</v>
      </c>
      <c r="D44" s="52" t="s">
        <v>393</v>
      </c>
    </row>
    <row r="45" ht="15" spans="1:4">
      <c r="A45" s="57" t="s">
        <v>404</v>
      </c>
      <c r="B45" s="286" t="s">
        <v>405</v>
      </c>
      <c r="C45" s="57">
        <v>3.4</v>
      </c>
      <c r="D45" s="52" t="s">
        <v>393</v>
      </c>
    </row>
    <row r="46" ht="15" spans="1:4">
      <c r="A46" s="57" t="s">
        <v>406</v>
      </c>
      <c r="B46" s="286" t="s">
        <v>407</v>
      </c>
      <c r="C46" s="57">
        <v>120</v>
      </c>
      <c r="D46" s="52" t="s">
        <v>408</v>
      </c>
    </row>
    <row r="47" ht="15" spans="1:4">
      <c r="A47" s="57" t="s">
        <v>409</v>
      </c>
      <c r="B47" s="286" t="s">
        <v>410</v>
      </c>
      <c r="C47" s="57">
        <v>1.1</v>
      </c>
      <c r="D47" s="52" t="s">
        <v>411</v>
      </c>
    </row>
    <row r="48" ht="15" spans="1:4">
      <c r="A48" s="57" t="s">
        <v>412</v>
      </c>
      <c r="B48" s="286" t="s">
        <v>413</v>
      </c>
      <c r="C48" s="57">
        <v>10</v>
      </c>
      <c r="D48" s="52" t="s">
        <v>414</v>
      </c>
    </row>
    <row r="49" ht="15" spans="1:4">
      <c r="A49" s="57" t="s">
        <v>415</v>
      </c>
      <c r="B49" s="286" t="s">
        <v>416</v>
      </c>
      <c r="C49" s="57">
        <v>120</v>
      </c>
      <c r="D49" s="52" t="s">
        <v>417</v>
      </c>
    </row>
    <row r="50" ht="15" spans="1:4">
      <c r="A50" s="57" t="s">
        <v>418</v>
      </c>
      <c r="B50" s="286" t="s">
        <v>419</v>
      </c>
      <c r="C50" s="57">
        <v>44.8</v>
      </c>
      <c r="D50" s="100" t="s">
        <v>420</v>
      </c>
    </row>
    <row r="51" ht="27" spans="1:4">
      <c r="A51" s="57" t="s">
        <v>421</v>
      </c>
      <c r="B51" s="286" t="s">
        <v>422</v>
      </c>
      <c r="C51" s="57">
        <v>50</v>
      </c>
      <c r="D51" s="52" t="s">
        <v>423</v>
      </c>
    </row>
    <row r="52" ht="27" spans="1:4">
      <c r="A52" s="57" t="s">
        <v>424</v>
      </c>
      <c r="B52" s="286" t="s">
        <v>425</v>
      </c>
      <c r="C52" s="57">
        <v>8.1</v>
      </c>
      <c r="D52" s="52" t="s">
        <v>426</v>
      </c>
    </row>
    <row r="53" ht="27" spans="1:4">
      <c r="A53" s="99" t="s">
        <v>427</v>
      </c>
      <c r="B53" s="286" t="s">
        <v>428</v>
      </c>
      <c r="C53" s="57">
        <v>6.8</v>
      </c>
      <c r="D53" s="52" t="s">
        <v>429</v>
      </c>
    </row>
    <row r="54" ht="27" spans="1:4">
      <c r="A54" s="57" t="s">
        <v>430</v>
      </c>
      <c r="B54" s="286" t="s">
        <v>431</v>
      </c>
      <c r="C54" s="57">
        <v>3.7</v>
      </c>
      <c r="D54" s="52" t="s">
        <v>429</v>
      </c>
    </row>
    <row r="55" ht="27" spans="1:4">
      <c r="A55" s="57" t="s">
        <v>432</v>
      </c>
      <c r="B55" s="286" t="s">
        <v>433</v>
      </c>
      <c r="C55" s="57">
        <v>5.9</v>
      </c>
      <c r="D55" s="52" t="s">
        <v>434</v>
      </c>
    </row>
    <row r="56" ht="27" spans="1:4">
      <c r="A56" s="99" t="s">
        <v>435</v>
      </c>
      <c r="B56" s="286" t="s">
        <v>436</v>
      </c>
      <c r="C56" s="57">
        <v>282</v>
      </c>
      <c r="D56" s="52" t="s">
        <v>437</v>
      </c>
    </row>
    <row r="57" ht="27" spans="1:4">
      <c r="A57" s="99" t="s">
        <v>438</v>
      </c>
      <c r="B57" s="286" t="s">
        <v>439</v>
      </c>
      <c r="C57" s="57">
        <v>400</v>
      </c>
      <c r="D57" s="52" t="s">
        <v>440</v>
      </c>
    </row>
    <row r="58" ht="27" spans="1:4">
      <c r="A58" s="57" t="s">
        <v>441</v>
      </c>
      <c r="B58" s="286" t="s">
        <v>442</v>
      </c>
      <c r="C58" s="57">
        <v>75.1</v>
      </c>
      <c r="D58" s="52" t="s">
        <v>440</v>
      </c>
    </row>
    <row r="59" ht="27" spans="1:4">
      <c r="A59" s="57" t="s">
        <v>443</v>
      </c>
      <c r="B59" s="286" t="s">
        <v>444</v>
      </c>
      <c r="C59" s="57">
        <v>179.1</v>
      </c>
      <c r="D59" s="100" t="s">
        <v>445</v>
      </c>
    </row>
    <row r="60" ht="27" spans="1:4">
      <c r="A60" s="57" t="s">
        <v>446</v>
      </c>
      <c r="B60" s="286" t="s">
        <v>447</v>
      </c>
      <c r="C60" s="57">
        <v>201.6</v>
      </c>
      <c r="D60" s="52" t="s">
        <v>448</v>
      </c>
    </row>
    <row r="61" ht="27" spans="1:4">
      <c r="A61" s="57" t="s">
        <v>449</v>
      </c>
      <c r="B61" s="286" t="s">
        <v>450</v>
      </c>
      <c r="C61" s="57">
        <v>22.6</v>
      </c>
      <c r="D61" s="52" t="s">
        <v>451</v>
      </c>
    </row>
    <row r="62" ht="27" spans="1:4">
      <c r="A62" s="57" t="s">
        <v>452</v>
      </c>
      <c r="B62" s="286" t="s">
        <v>453</v>
      </c>
      <c r="C62" s="57">
        <v>71.7</v>
      </c>
      <c r="D62" s="52" t="s">
        <v>454</v>
      </c>
    </row>
    <row r="63" ht="30" spans="1:4">
      <c r="A63" s="57" t="s">
        <v>455</v>
      </c>
      <c r="B63" s="286" t="s">
        <v>456</v>
      </c>
      <c r="C63" s="57">
        <v>3.1</v>
      </c>
      <c r="D63" s="100" t="s">
        <v>457</v>
      </c>
    </row>
    <row r="64" ht="27" spans="1:4">
      <c r="A64" s="99" t="s">
        <v>458</v>
      </c>
      <c r="B64" s="286" t="s">
        <v>459</v>
      </c>
      <c r="C64" s="57">
        <v>4</v>
      </c>
      <c r="D64" s="52" t="s">
        <v>460</v>
      </c>
    </row>
    <row r="65" ht="27" spans="1:4">
      <c r="A65" s="57" t="s">
        <v>461</v>
      </c>
      <c r="B65" s="286" t="s">
        <v>462</v>
      </c>
      <c r="C65" s="57">
        <v>6.7</v>
      </c>
      <c r="D65" s="52" t="s">
        <v>460</v>
      </c>
    </row>
    <row r="66" ht="28.5" spans="1:4">
      <c r="A66" s="99" t="s">
        <v>463</v>
      </c>
      <c r="B66" s="286" t="s">
        <v>464</v>
      </c>
      <c r="C66" s="57">
        <v>3.5</v>
      </c>
      <c r="D66" s="52" t="s">
        <v>465</v>
      </c>
    </row>
    <row r="67" ht="30" spans="1:4">
      <c r="A67" s="99" t="s">
        <v>466</v>
      </c>
      <c r="B67" s="286" t="s">
        <v>467</v>
      </c>
      <c r="C67" s="57">
        <v>2.5</v>
      </c>
      <c r="D67" s="52" t="s">
        <v>468</v>
      </c>
    </row>
    <row r="68" ht="30" spans="1:4">
      <c r="A68" s="57" t="s">
        <v>469</v>
      </c>
      <c r="B68" s="286" t="s">
        <v>470</v>
      </c>
      <c r="C68" s="57">
        <v>3.3</v>
      </c>
      <c r="D68" s="52" t="s">
        <v>468</v>
      </c>
    </row>
    <row r="69" ht="28.5" spans="1:4">
      <c r="A69" s="57" t="s">
        <v>471</v>
      </c>
      <c r="B69" s="286" t="s">
        <v>472</v>
      </c>
      <c r="C69" s="57">
        <v>17.4</v>
      </c>
      <c r="D69" s="52" t="s">
        <v>473</v>
      </c>
    </row>
    <row r="70" ht="28.5" spans="1:4">
      <c r="A70" s="57" t="s">
        <v>474</v>
      </c>
      <c r="B70" s="286" t="s">
        <v>475</v>
      </c>
      <c r="C70" s="57">
        <v>2.6</v>
      </c>
      <c r="D70" s="52" t="s">
        <v>476</v>
      </c>
    </row>
    <row r="71" ht="28.5" spans="1:4">
      <c r="A71" s="57" t="s">
        <v>477</v>
      </c>
      <c r="B71" s="286" t="s">
        <v>478</v>
      </c>
      <c r="C71" s="57">
        <v>29.5</v>
      </c>
      <c r="D71" s="100" t="s">
        <v>479</v>
      </c>
    </row>
    <row r="72" ht="30" spans="1:4">
      <c r="A72" s="57" t="s">
        <v>480</v>
      </c>
      <c r="B72" s="286" t="s">
        <v>481</v>
      </c>
      <c r="C72" s="57">
        <v>11.6</v>
      </c>
      <c r="D72" s="52" t="s">
        <v>482</v>
      </c>
    </row>
    <row r="73" ht="27" spans="1:4">
      <c r="A73" s="57" t="s">
        <v>483</v>
      </c>
      <c r="B73" s="286" t="s">
        <v>484</v>
      </c>
      <c r="C73" s="57">
        <v>240.2</v>
      </c>
      <c r="D73" s="52" t="s">
        <v>485</v>
      </c>
    </row>
    <row r="74" ht="28.5" spans="1:4">
      <c r="A74" s="57" t="s">
        <v>486</v>
      </c>
      <c r="B74" s="286" t="s">
        <v>487</v>
      </c>
      <c r="C74" s="57">
        <v>250.5</v>
      </c>
      <c r="D74" s="52" t="s">
        <v>488</v>
      </c>
    </row>
    <row r="75" ht="43.5" spans="1:4">
      <c r="A75" s="57" t="s">
        <v>489</v>
      </c>
      <c r="B75" s="286" t="s">
        <v>490</v>
      </c>
      <c r="C75" s="57">
        <v>32.8</v>
      </c>
      <c r="D75" s="52" t="s">
        <v>491</v>
      </c>
    </row>
    <row r="76" ht="42" spans="1:4">
      <c r="A76" s="57" t="s">
        <v>492</v>
      </c>
      <c r="B76" s="286" t="s">
        <v>493</v>
      </c>
      <c r="C76" s="57">
        <v>29.6</v>
      </c>
      <c r="D76" s="52" t="s">
        <v>494</v>
      </c>
    </row>
    <row r="77" ht="43.5" spans="1:4">
      <c r="A77" s="57" t="s">
        <v>495</v>
      </c>
      <c r="B77" s="286" t="s">
        <v>496</v>
      </c>
      <c r="C77" s="57">
        <v>16.5</v>
      </c>
      <c r="D77" s="52" t="s">
        <v>497</v>
      </c>
    </row>
    <row r="78" ht="43.5" spans="1:4">
      <c r="A78" s="57" t="s">
        <v>498</v>
      </c>
      <c r="B78" s="286" t="s">
        <v>499</v>
      </c>
      <c r="C78" s="57">
        <v>8.8</v>
      </c>
      <c r="D78" s="52" t="s">
        <v>500</v>
      </c>
    </row>
    <row r="79" ht="40.5" spans="1:4">
      <c r="A79" s="99" t="s">
        <v>501</v>
      </c>
      <c r="B79" s="286" t="s">
        <v>502</v>
      </c>
      <c r="C79" s="57">
        <v>9.9</v>
      </c>
      <c r="D79" s="52" t="s">
        <v>503</v>
      </c>
    </row>
    <row r="80" ht="40.5" spans="1:4">
      <c r="A80" s="57" t="s">
        <v>504</v>
      </c>
      <c r="B80" s="286" t="s">
        <v>505</v>
      </c>
      <c r="C80" s="57">
        <v>8.5</v>
      </c>
      <c r="D80" s="52" t="s">
        <v>503</v>
      </c>
    </row>
    <row r="81" ht="40.5" spans="1:4">
      <c r="A81" s="57" t="s">
        <v>506</v>
      </c>
      <c r="B81" s="286" t="s">
        <v>507</v>
      </c>
      <c r="C81" s="57">
        <v>8.6</v>
      </c>
      <c r="D81" s="52" t="s">
        <v>508</v>
      </c>
    </row>
    <row r="82" ht="43.5" spans="1:4">
      <c r="A82" s="57" t="s">
        <v>509</v>
      </c>
      <c r="B82" s="286" t="s">
        <v>510</v>
      </c>
      <c r="C82" s="57">
        <v>6.3</v>
      </c>
      <c r="D82" s="52" t="s">
        <v>511</v>
      </c>
    </row>
    <row r="83" ht="45" spans="1:4">
      <c r="A83" s="57" t="s">
        <v>512</v>
      </c>
      <c r="B83" s="286" t="s">
        <v>513</v>
      </c>
      <c r="C83" s="57">
        <v>6.6</v>
      </c>
      <c r="D83" s="100" t="s">
        <v>514</v>
      </c>
    </row>
    <row r="84" ht="45" spans="1:4">
      <c r="A84" s="99" t="s">
        <v>515</v>
      </c>
      <c r="B84" s="286" t="s">
        <v>516</v>
      </c>
      <c r="C84" s="57">
        <v>62</v>
      </c>
      <c r="D84" s="52" t="s">
        <v>517</v>
      </c>
    </row>
    <row r="85" ht="45" spans="1:4">
      <c r="A85" s="99" t="s">
        <v>518</v>
      </c>
      <c r="B85" s="287" t="s">
        <v>519</v>
      </c>
      <c r="C85" s="57">
        <v>383</v>
      </c>
      <c r="D85" s="52" t="s">
        <v>520</v>
      </c>
    </row>
    <row r="86" ht="45" spans="1:4">
      <c r="A86" s="57" t="s">
        <v>521</v>
      </c>
      <c r="B86" s="56" t="s">
        <v>522</v>
      </c>
      <c r="C86" s="57">
        <v>360.9</v>
      </c>
      <c r="D86" s="52" t="s">
        <v>520</v>
      </c>
    </row>
    <row r="87" ht="42" spans="1:4">
      <c r="A87" s="57" t="s">
        <v>523</v>
      </c>
      <c r="B87" s="286" t="s">
        <v>524</v>
      </c>
      <c r="C87" s="57">
        <v>74.4</v>
      </c>
      <c r="D87" s="52" t="s">
        <v>525</v>
      </c>
    </row>
    <row r="88" ht="57" spans="1:4">
      <c r="A88" s="57" t="s">
        <v>526</v>
      </c>
      <c r="B88" s="286" t="s">
        <v>527</v>
      </c>
      <c r="C88" s="57">
        <v>4.3</v>
      </c>
      <c r="D88" s="52" t="s">
        <v>528</v>
      </c>
    </row>
    <row r="89" ht="57" spans="1:4">
      <c r="A89" s="57" t="s">
        <v>529</v>
      </c>
      <c r="B89" s="286" t="s">
        <v>530</v>
      </c>
      <c r="C89" s="57">
        <v>300.2</v>
      </c>
      <c r="D89" s="52" t="s">
        <v>531</v>
      </c>
    </row>
    <row r="90" ht="55.5" spans="1:4">
      <c r="A90" s="57" t="s">
        <v>532</v>
      </c>
      <c r="B90" s="288" t="s">
        <v>533</v>
      </c>
      <c r="C90" s="57">
        <v>17.4</v>
      </c>
      <c r="D90" s="52" t="s">
        <v>534</v>
      </c>
    </row>
    <row r="91" ht="73.5" spans="1:4">
      <c r="A91" s="99" t="s">
        <v>535</v>
      </c>
      <c r="B91" s="286" t="s">
        <v>536</v>
      </c>
      <c r="C91" s="57">
        <v>30.5</v>
      </c>
      <c r="D91" s="52" t="s">
        <v>537</v>
      </c>
    </row>
    <row r="92" ht="99" spans="1:4">
      <c r="A92" s="99" t="s">
        <v>538</v>
      </c>
      <c r="B92" s="286" t="s">
        <v>539</v>
      </c>
      <c r="C92" s="57">
        <v>259.1</v>
      </c>
      <c r="D92" s="52" t="s">
        <v>540</v>
      </c>
    </row>
    <row r="93" ht="102" spans="1:4">
      <c r="A93" s="57" t="s">
        <v>541</v>
      </c>
      <c r="B93" s="286" t="s">
        <v>542</v>
      </c>
      <c r="C93" s="57">
        <v>42.8</v>
      </c>
      <c r="D93" s="100" t="s">
        <v>543</v>
      </c>
    </row>
    <row r="94" ht="127.5" spans="1:4">
      <c r="A94" s="57" t="s">
        <v>544</v>
      </c>
      <c r="B94" s="286" t="s">
        <v>545</v>
      </c>
      <c r="C94" s="57">
        <v>285.4</v>
      </c>
      <c r="D94" s="52" t="s">
        <v>546</v>
      </c>
    </row>
    <row r="96" ht="15.75" spans="1:4">
      <c r="A96" s="83"/>
      <c r="B96" s="83"/>
      <c r="C96" s="83"/>
      <c r="D96" s="83"/>
    </row>
    <row r="97" ht="15.75" spans="1:4">
      <c r="A97" s="82"/>
      <c r="B97" s="83"/>
      <c r="C97" s="83"/>
      <c r="D97" s="83"/>
    </row>
    <row r="98" ht="15.75" spans="1:4">
      <c r="A98" s="83"/>
      <c r="B98" s="83"/>
      <c r="C98" s="83"/>
      <c r="D98" s="83"/>
    </row>
    <row r="99" ht="15.75" spans="1:4">
      <c r="A99" s="83"/>
      <c r="B99" s="83"/>
      <c r="C99" s="83"/>
      <c r="D99" s="83"/>
    </row>
  </sheetData>
  <mergeCells count="5">
    <mergeCell ref="A1:D1"/>
    <mergeCell ref="A96:D96"/>
    <mergeCell ref="A97:D97"/>
    <mergeCell ref="A98:D98"/>
    <mergeCell ref="A99:D99"/>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9"/>
  <sheetViews>
    <sheetView workbookViewId="0">
      <selection activeCell="A1" sqref="A1:D1"/>
    </sheetView>
  </sheetViews>
  <sheetFormatPr defaultColWidth="9" defaultRowHeight="13.5" outlineLevelCol="3"/>
  <cols>
    <col min="1" max="1" width="7.88333333333333" customWidth="1"/>
    <col min="2" max="2" width="16" customWidth="1"/>
    <col min="3" max="3" width="12.5583333333333" customWidth="1"/>
    <col min="4" max="4" width="36.775" customWidth="1"/>
  </cols>
  <sheetData>
    <row r="1" ht="25.5" spans="1:4">
      <c r="A1" s="84" t="s">
        <v>6181</v>
      </c>
      <c r="B1" s="85"/>
      <c r="C1" s="85"/>
      <c r="D1" s="85"/>
    </row>
    <row r="2" ht="15.75" spans="1:4">
      <c r="A2" s="86" t="s">
        <v>5583</v>
      </c>
      <c r="B2" s="86" t="s">
        <v>3048</v>
      </c>
      <c r="C2" s="86" t="s">
        <v>3049</v>
      </c>
      <c r="D2" s="86" t="s">
        <v>5584</v>
      </c>
    </row>
    <row r="3" ht="15" spans="1:4">
      <c r="A3" s="87" t="s">
        <v>6182</v>
      </c>
      <c r="B3" s="297" t="s">
        <v>6183</v>
      </c>
      <c r="C3" s="87">
        <v>199</v>
      </c>
      <c r="D3" s="88" t="s">
        <v>6184</v>
      </c>
    </row>
    <row r="4" ht="15" spans="1:4">
      <c r="A4" s="87" t="s">
        <v>6185</v>
      </c>
      <c r="B4" s="297" t="s">
        <v>6186</v>
      </c>
      <c r="C4" s="87">
        <v>72</v>
      </c>
      <c r="D4" s="88" t="s">
        <v>6184</v>
      </c>
    </row>
    <row r="5" ht="15" spans="1:4">
      <c r="A5" s="87" t="s">
        <v>6187</v>
      </c>
      <c r="B5" s="297" t="s">
        <v>6188</v>
      </c>
      <c r="C5" s="87">
        <v>3.4</v>
      </c>
      <c r="D5" s="88" t="s">
        <v>6189</v>
      </c>
    </row>
    <row r="6" ht="15" spans="1:4">
      <c r="A6" s="87" t="s">
        <v>6190</v>
      </c>
      <c r="B6" s="297" t="s">
        <v>6191</v>
      </c>
      <c r="C6" s="87">
        <v>4.6</v>
      </c>
      <c r="D6" s="88" t="s">
        <v>6189</v>
      </c>
    </row>
    <row r="7" ht="15" spans="1:4">
      <c r="A7" s="87" t="s">
        <v>6192</v>
      </c>
      <c r="B7" s="297" t="s">
        <v>6193</v>
      </c>
      <c r="C7" s="87">
        <v>1.4</v>
      </c>
      <c r="D7" s="88" t="s">
        <v>6189</v>
      </c>
    </row>
    <row r="8" ht="15" spans="1:4">
      <c r="A8" s="87" t="s">
        <v>6194</v>
      </c>
      <c r="B8" s="297" t="s">
        <v>6195</v>
      </c>
      <c r="C8" s="87">
        <v>196.7</v>
      </c>
      <c r="D8" s="88" t="s">
        <v>6196</v>
      </c>
    </row>
    <row r="9" ht="15" spans="1:4">
      <c r="A9" s="89" t="s">
        <v>6197</v>
      </c>
      <c r="B9" s="297" t="s">
        <v>6198</v>
      </c>
      <c r="C9" s="87">
        <v>396</v>
      </c>
      <c r="D9" s="88" t="s">
        <v>6199</v>
      </c>
    </row>
    <row r="10" ht="15" spans="1:4">
      <c r="A10" s="87" t="s">
        <v>6200</v>
      </c>
      <c r="B10" s="297" t="s">
        <v>6201</v>
      </c>
      <c r="C10" s="87">
        <v>25</v>
      </c>
      <c r="D10" s="88" t="s">
        <v>6202</v>
      </c>
    </row>
    <row r="11" ht="15" spans="1:4">
      <c r="A11" s="87" t="s">
        <v>6203</v>
      </c>
      <c r="B11" s="297" t="s">
        <v>6204</v>
      </c>
      <c r="C11" s="87">
        <v>10</v>
      </c>
      <c r="D11" s="88" t="s">
        <v>6205</v>
      </c>
    </row>
    <row r="12" ht="15" spans="1:4">
      <c r="A12" s="87" t="s">
        <v>6206</v>
      </c>
      <c r="B12" s="297" t="s">
        <v>6207</v>
      </c>
      <c r="C12" s="87">
        <v>10</v>
      </c>
      <c r="D12" s="88" t="s">
        <v>6205</v>
      </c>
    </row>
    <row r="13" ht="15" spans="1:4">
      <c r="A13" s="87" t="s">
        <v>6208</v>
      </c>
      <c r="B13" s="297" t="s">
        <v>6209</v>
      </c>
      <c r="C13" s="87">
        <v>10</v>
      </c>
      <c r="D13" s="88" t="s">
        <v>6210</v>
      </c>
    </row>
    <row r="14" ht="15" spans="1:4">
      <c r="A14" s="87" t="s">
        <v>6211</v>
      </c>
      <c r="B14" s="297" t="s">
        <v>6212</v>
      </c>
      <c r="C14" s="87">
        <v>58</v>
      </c>
      <c r="D14" s="88" t="s">
        <v>6213</v>
      </c>
    </row>
    <row r="15" ht="15" spans="1:4">
      <c r="A15" s="87" t="s">
        <v>6214</v>
      </c>
      <c r="B15" s="297" t="s">
        <v>6215</v>
      </c>
      <c r="C15" s="87">
        <v>10</v>
      </c>
      <c r="D15" s="88" t="s">
        <v>6205</v>
      </c>
    </row>
    <row r="16" ht="15" spans="1:4">
      <c r="A16" s="87" t="s">
        <v>6216</v>
      </c>
      <c r="B16" s="297" t="s">
        <v>6217</v>
      </c>
      <c r="C16" s="87">
        <v>10</v>
      </c>
      <c r="D16" s="88" t="s">
        <v>6205</v>
      </c>
    </row>
    <row r="17" ht="15" spans="1:4">
      <c r="A17" s="87" t="s">
        <v>6218</v>
      </c>
      <c r="B17" s="297" t="s">
        <v>6219</v>
      </c>
      <c r="C17" s="87">
        <v>16.9</v>
      </c>
      <c r="D17" s="88" t="s">
        <v>6220</v>
      </c>
    </row>
    <row r="18" ht="15" spans="1:4">
      <c r="A18" s="87" t="s">
        <v>6221</v>
      </c>
      <c r="B18" s="297" t="s">
        <v>6222</v>
      </c>
      <c r="C18" s="87">
        <v>10</v>
      </c>
      <c r="D18" s="88" t="s">
        <v>6223</v>
      </c>
    </row>
    <row r="19" ht="15" spans="1:4">
      <c r="A19" s="87" t="s">
        <v>6224</v>
      </c>
      <c r="B19" s="297" t="s">
        <v>6225</v>
      </c>
      <c r="C19" s="87">
        <v>13.52</v>
      </c>
      <c r="D19" s="88" t="s">
        <v>6226</v>
      </c>
    </row>
    <row r="20" ht="15" spans="1:4">
      <c r="A20" s="87" t="s">
        <v>6227</v>
      </c>
      <c r="B20" s="297" t="s">
        <v>6228</v>
      </c>
      <c r="C20" s="87">
        <v>2.4</v>
      </c>
      <c r="D20" s="88" t="s">
        <v>6229</v>
      </c>
    </row>
    <row r="21" ht="15" spans="1:4">
      <c r="A21" s="87" t="s">
        <v>6230</v>
      </c>
      <c r="B21" s="297" t="s">
        <v>6231</v>
      </c>
      <c r="C21" s="87">
        <v>7</v>
      </c>
      <c r="D21" s="88" t="s">
        <v>6232</v>
      </c>
    </row>
    <row r="22" ht="15" spans="1:4">
      <c r="A22" s="87" t="s">
        <v>6233</v>
      </c>
      <c r="B22" s="297" t="s">
        <v>6234</v>
      </c>
      <c r="C22" s="87">
        <v>60.6</v>
      </c>
      <c r="D22" s="88" t="s">
        <v>6235</v>
      </c>
    </row>
    <row r="23" ht="15" spans="1:4">
      <c r="A23" s="87" t="s">
        <v>6236</v>
      </c>
      <c r="B23" s="297" t="s">
        <v>6237</v>
      </c>
      <c r="C23" s="87">
        <v>4</v>
      </c>
      <c r="D23" s="88" t="s">
        <v>6238</v>
      </c>
    </row>
    <row r="24" ht="15" spans="1:4">
      <c r="A24" s="87" t="s">
        <v>6239</v>
      </c>
      <c r="B24" s="297" t="s">
        <v>6240</v>
      </c>
      <c r="C24" s="87">
        <v>48</v>
      </c>
      <c r="D24" s="90" t="s">
        <v>6241</v>
      </c>
    </row>
    <row r="25" ht="15" spans="1:4">
      <c r="A25" s="87" t="s">
        <v>6242</v>
      </c>
      <c r="B25" s="297" t="s">
        <v>6243</v>
      </c>
      <c r="C25" s="87">
        <v>377.4</v>
      </c>
      <c r="D25" s="88" t="s">
        <v>6244</v>
      </c>
    </row>
    <row r="26" ht="15" spans="1:4">
      <c r="A26" s="87" t="s">
        <v>6245</v>
      </c>
      <c r="B26" s="297" t="s">
        <v>6246</v>
      </c>
      <c r="C26" s="87">
        <v>0</v>
      </c>
      <c r="D26" s="88" t="s">
        <v>6247</v>
      </c>
    </row>
    <row r="27" ht="15" spans="1:4">
      <c r="A27" s="87" t="s">
        <v>6248</v>
      </c>
      <c r="B27" s="297" t="s">
        <v>6249</v>
      </c>
      <c r="C27" s="87">
        <v>198</v>
      </c>
      <c r="D27" s="88" t="s">
        <v>6250</v>
      </c>
    </row>
    <row r="28" ht="15" spans="1:4">
      <c r="A28" s="87" t="s">
        <v>6251</v>
      </c>
      <c r="B28" s="297" t="s">
        <v>6252</v>
      </c>
      <c r="C28" s="87">
        <v>24.9</v>
      </c>
      <c r="D28" s="88" t="s">
        <v>6253</v>
      </c>
    </row>
    <row r="29" ht="15" spans="1:4">
      <c r="A29" s="87" t="s">
        <v>6254</v>
      </c>
      <c r="B29" s="297" t="s">
        <v>6255</v>
      </c>
      <c r="C29" s="87">
        <v>198</v>
      </c>
      <c r="D29" s="88" t="s">
        <v>6250</v>
      </c>
    </row>
    <row r="30" ht="15" spans="1:4">
      <c r="A30" s="87" t="s">
        <v>6256</v>
      </c>
      <c r="B30" s="297" t="s">
        <v>6257</v>
      </c>
      <c r="C30" s="87">
        <v>202</v>
      </c>
      <c r="D30" s="88" t="s">
        <v>6258</v>
      </c>
    </row>
    <row r="31" ht="15" spans="1:4">
      <c r="A31" s="87" t="s">
        <v>6259</v>
      </c>
      <c r="B31" s="297" t="s">
        <v>6260</v>
      </c>
      <c r="C31" s="87">
        <v>2.6</v>
      </c>
      <c r="D31" s="88" t="s">
        <v>6261</v>
      </c>
    </row>
    <row r="32" ht="15" spans="1:4">
      <c r="A32" s="87" t="s">
        <v>6262</v>
      </c>
      <c r="B32" s="297" t="s">
        <v>6263</v>
      </c>
      <c r="C32" s="87">
        <v>312</v>
      </c>
      <c r="D32" s="88" t="s">
        <v>6264</v>
      </c>
    </row>
    <row r="33" ht="15" spans="1:4">
      <c r="A33" s="87" t="s">
        <v>6265</v>
      </c>
      <c r="B33" s="297" t="s">
        <v>6266</v>
      </c>
      <c r="C33" s="87">
        <v>5.4</v>
      </c>
      <c r="D33" s="88" t="s">
        <v>6267</v>
      </c>
    </row>
    <row r="34" ht="15" spans="1:4">
      <c r="A34" s="87" t="s">
        <v>6268</v>
      </c>
      <c r="B34" s="297" t="s">
        <v>6269</v>
      </c>
      <c r="C34" s="87">
        <v>6.1</v>
      </c>
      <c r="D34" s="88" t="s">
        <v>6270</v>
      </c>
    </row>
    <row r="35" ht="15" spans="1:4">
      <c r="A35" s="87" t="s">
        <v>6271</v>
      </c>
      <c r="B35" s="297" t="s">
        <v>6272</v>
      </c>
      <c r="C35" s="87">
        <v>8.7</v>
      </c>
      <c r="D35" s="88" t="s">
        <v>6273</v>
      </c>
    </row>
    <row r="36" ht="15" spans="1:4">
      <c r="A36" s="87" t="s">
        <v>6274</v>
      </c>
      <c r="B36" s="297" t="s">
        <v>6275</v>
      </c>
      <c r="C36" s="87">
        <v>9.6</v>
      </c>
      <c r="D36" s="88" t="s">
        <v>6276</v>
      </c>
    </row>
    <row r="37" ht="15" spans="1:4">
      <c r="A37" s="87" t="s">
        <v>6277</v>
      </c>
      <c r="B37" s="297" t="s">
        <v>6278</v>
      </c>
      <c r="C37" s="87">
        <v>128</v>
      </c>
      <c r="D37" s="88" t="s">
        <v>6279</v>
      </c>
    </row>
    <row r="38" ht="15" spans="1:4">
      <c r="A38" s="87" t="s">
        <v>6280</v>
      </c>
      <c r="B38" s="297" t="s">
        <v>6281</v>
      </c>
      <c r="C38" s="87">
        <v>288</v>
      </c>
      <c r="D38" s="88" t="s">
        <v>6264</v>
      </c>
    </row>
    <row r="39" ht="15" spans="1:4">
      <c r="A39" s="87" t="s">
        <v>6282</v>
      </c>
      <c r="B39" s="297" t="s">
        <v>6283</v>
      </c>
      <c r="C39" s="87">
        <v>14</v>
      </c>
      <c r="D39" s="88" t="s">
        <v>6284</v>
      </c>
    </row>
    <row r="40" ht="15" spans="1:4">
      <c r="A40" s="87" t="s">
        <v>6285</v>
      </c>
      <c r="B40" s="297" t="s">
        <v>6286</v>
      </c>
      <c r="C40" s="87">
        <v>17.9</v>
      </c>
      <c r="D40" s="88" t="s">
        <v>6287</v>
      </c>
    </row>
    <row r="41" ht="15" spans="1:4">
      <c r="A41" s="87" t="s">
        <v>6288</v>
      </c>
      <c r="B41" s="297" t="s">
        <v>6289</v>
      </c>
      <c r="C41" s="87">
        <v>253.7</v>
      </c>
      <c r="D41" s="88" t="s">
        <v>6290</v>
      </c>
    </row>
    <row r="42" ht="15" spans="1:4">
      <c r="A42" s="87" t="s">
        <v>6291</v>
      </c>
      <c r="B42" s="297" t="s">
        <v>6292</v>
      </c>
      <c r="C42" s="87">
        <v>160</v>
      </c>
      <c r="D42" s="88" t="s">
        <v>6293</v>
      </c>
    </row>
    <row r="43" ht="27" spans="1:4">
      <c r="A43" s="87" t="s">
        <v>6294</v>
      </c>
      <c r="B43" s="297" t="s">
        <v>6295</v>
      </c>
      <c r="C43" s="87">
        <v>92</v>
      </c>
      <c r="D43" s="88" t="s">
        <v>6296</v>
      </c>
    </row>
    <row r="44" ht="27" spans="1:4">
      <c r="A44" s="87" t="s">
        <v>6297</v>
      </c>
      <c r="B44" s="297" t="s">
        <v>6298</v>
      </c>
      <c r="C44" s="87">
        <v>22.9</v>
      </c>
      <c r="D44" s="88" t="s">
        <v>6299</v>
      </c>
    </row>
    <row r="45" ht="27" spans="1:4">
      <c r="A45" s="87" t="s">
        <v>6300</v>
      </c>
      <c r="B45" s="297" t="s">
        <v>6301</v>
      </c>
      <c r="C45" s="87">
        <v>92</v>
      </c>
      <c r="D45" s="88" t="s">
        <v>6302</v>
      </c>
    </row>
    <row r="46" ht="27" spans="1:4">
      <c r="A46" s="87" t="s">
        <v>6303</v>
      </c>
      <c r="B46" s="297" t="s">
        <v>6304</v>
      </c>
      <c r="C46" s="87">
        <v>47.1</v>
      </c>
      <c r="D46" s="88" t="s">
        <v>6305</v>
      </c>
    </row>
    <row r="47" ht="27" spans="1:4">
      <c r="A47" s="87" t="s">
        <v>6306</v>
      </c>
      <c r="B47" s="297" t="s">
        <v>6307</v>
      </c>
      <c r="C47" s="87">
        <v>327</v>
      </c>
      <c r="D47" s="88" t="s">
        <v>6308</v>
      </c>
    </row>
    <row r="48" ht="27" spans="1:4">
      <c r="A48" s="87" t="s">
        <v>6309</v>
      </c>
      <c r="B48" s="297" t="s">
        <v>6310</v>
      </c>
      <c r="C48" s="87">
        <v>80</v>
      </c>
      <c r="D48" s="88" t="s">
        <v>6311</v>
      </c>
    </row>
    <row r="49" ht="27" spans="1:4">
      <c r="A49" s="89" t="s">
        <v>6312</v>
      </c>
      <c r="B49" s="297" t="s">
        <v>6313</v>
      </c>
      <c r="C49" s="87">
        <v>138.2</v>
      </c>
      <c r="D49" s="88" t="s">
        <v>6314</v>
      </c>
    </row>
    <row r="50" ht="28.5" spans="1:4">
      <c r="A50" s="87" t="s">
        <v>6315</v>
      </c>
      <c r="B50" s="297" t="s">
        <v>6316</v>
      </c>
      <c r="C50" s="87">
        <v>66</v>
      </c>
      <c r="D50" s="88" t="s">
        <v>6317</v>
      </c>
    </row>
    <row r="51" ht="28.5" spans="1:4">
      <c r="A51" s="87" t="s">
        <v>6318</v>
      </c>
      <c r="B51" s="297" t="s">
        <v>6319</v>
      </c>
      <c r="C51" s="87">
        <v>3</v>
      </c>
      <c r="D51" s="88" t="s">
        <v>6320</v>
      </c>
    </row>
    <row r="52" ht="27" spans="1:4">
      <c r="A52" s="87" t="s">
        <v>6321</v>
      </c>
      <c r="B52" s="297" t="s">
        <v>6322</v>
      </c>
      <c r="C52" s="87">
        <v>93.2</v>
      </c>
      <c r="D52" s="88" t="s">
        <v>6323</v>
      </c>
    </row>
    <row r="53" ht="42" spans="1:4">
      <c r="A53" s="87" t="s">
        <v>6324</v>
      </c>
      <c r="B53" s="297" t="s">
        <v>6325</v>
      </c>
      <c r="C53" s="87">
        <v>411.8</v>
      </c>
      <c r="D53" s="88" t="s">
        <v>6326</v>
      </c>
    </row>
    <row r="54" ht="40.5" spans="1:4">
      <c r="A54" s="87" t="s">
        <v>6327</v>
      </c>
      <c r="B54" s="297" t="s">
        <v>6328</v>
      </c>
      <c r="C54" s="87">
        <v>10</v>
      </c>
      <c r="D54" s="88" t="s">
        <v>6329</v>
      </c>
    </row>
    <row r="55" ht="45" spans="1:4">
      <c r="A55" s="87" t="s">
        <v>6330</v>
      </c>
      <c r="B55" s="297" t="s">
        <v>6331</v>
      </c>
      <c r="C55" s="87">
        <v>13.2</v>
      </c>
      <c r="D55" s="88" t="s">
        <v>6332</v>
      </c>
    </row>
    <row r="56" ht="70.5" spans="1:4">
      <c r="A56" s="87" t="s">
        <v>6333</v>
      </c>
      <c r="B56" s="297" t="s">
        <v>6334</v>
      </c>
      <c r="C56" s="87">
        <v>11.6</v>
      </c>
      <c r="D56" s="88" t="s">
        <v>6335</v>
      </c>
    </row>
    <row r="57" spans="1:4">
      <c r="A57" s="91"/>
      <c r="B57" s="92"/>
      <c r="C57" s="92"/>
      <c r="D57" s="92"/>
    </row>
    <row r="58" spans="1:4">
      <c r="A58" s="92"/>
      <c r="B58" s="92"/>
      <c r="C58" s="92"/>
      <c r="D58" s="92"/>
    </row>
    <row r="59" spans="1:4">
      <c r="A59" s="92"/>
      <c r="B59" s="92"/>
      <c r="C59" s="92"/>
      <c r="D59" s="92"/>
    </row>
    <row r="60" spans="1:4">
      <c r="A60" s="92"/>
      <c r="B60" s="92"/>
      <c r="C60" s="92"/>
      <c r="D60" s="92"/>
    </row>
    <row r="61" spans="1:4">
      <c r="A61" s="92"/>
      <c r="B61" s="92"/>
      <c r="C61" s="92"/>
      <c r="D61" s="92"/>
    </row>
    <row r="62" spans="1:4">
      <c r="A62" s="92"/>
      <c r="B62" s="92"/>
      <c r="C62" s="92"/>
      <c r="D62" s="92"/>
    </row>
    <row r="63" spans="1:4">
      <c r="A63" s="92"/>
      <c r="B63" s="92"/>
      <c r="C63" s="92"/>
      <c r="D63" s="92"/>
    </row>
    <row r="64" spans="1:4">
      <c r="A64" s="92"/>
      <c r="B64" s="92"/>
      <c r="C64" s="92"/>
      <c r="D64" s="92"/>
    </row>
    <row r="65" spans="1:4">
      <c r="A65" s="92"/>
      <c r="B65" s="92"/>
      <c r="C65" s="92"/>
      <c r="D65" s="92"/>
    </row>
    <row r="66" spans="1:4">
      <c r="A66" s="92"/>
      <c r="B66" s="92"/>
      <c r="C66" s="92"/>
      <c r="D66" s="92"/>
    </row>
    <row r="67" spans="1:4">
      <c r="A67" s="92"/>
      <c r="B67" s="92"/>
      <c r="C67" s="92"/>
      <c r="D67" s="92"/>
    </row>
    <row r="68" spans="1:4">
      <c r="A68" s="92"/>
      <c r="B68" s="92"/>
      <c r="C68" s="92"/>
      <c r="D68" s="92"/>
    </row>
    <row r="69" spans="1:4">
      <c r="A69" s="92"/>
      <c r="B69" s="92"/>
      <c r="C69" s="92"/>
      <c r="D69" s="92"/>
    </row>
    <row r="70" spans="1:4">
      <c r="A70" s="92"/>
      <c r="B70" s="92"/>
      <c r="C70" s="92"/>
      <c r="D70" s="92"/>
    </row>
    <row r="71" spans="1:4">
      <c r="A71" s="92"/>
      <c r="B71" s="92"/>
      <c r="C71" s="92"/>
      <c r="D71" s="92"/>
    </row>
    <row r="72" spans="1:4">
      <c r="A72" s="92"/>
      <c r="B72" s="92"/>
      <c r="C72" s="92"/>
      <c r="D72" s="92"/>
    </row>
    <row r="73" spans="1:4">
      <c r="A73" s="92"/>
      <c r="B73" s="92"/>
      <c r="C73" s="92"/>
      <c r="D73" s="92"/>
    </row>
    <row r="74" spans="1:4">
      <c r="A74" s="92"/>
      <c r="B74" s="92"/>
      <c r="C74" s="92"/>
      <c r="D74" s="92"/>
    </row>
    <row r="75" spans="1:4">
      <c r="A75" s="92"/>
      <c r="B75" s="92"/>
      <c r="C75" s="92"/>
      <c r="D75" s="92"/>
    </row>
    <row r="76" spans="1:4">
      <c r="A76" s="92"/>
      <c r="B76" s="92"/>
      <c r="C76" s="92"/>
      <c r="D76" s="92"/>
    </row>
    <row r="77" spans="1:4">
      <c r="A77" s="92"/>
      <c r="B77" s="92"/>
      <c r="C77" s="92"/>
      <c r="D77" s="92"/>
    </row>
    <row r="78" spans="1:4">
      <c r="A78" s="92"/>
      <c r="B78" s="92"/>
      <c r="C78" s="92"/>
      <c r="D78" s="92"/>
    </row>
    <row r="79" spans="1:4">
      <c r="A79" s="92"/>
      <c r="B79" s="92"/>
      <c r="C79" s="92"/>
      <c r="D79" s="92"/>
    </row>
    <row r="80" spans="1:4">
      <c r="A80" s="92"/>
      <c r="B80" s="92"/>
      <c r="C80" s="92"/>
      <c r="D80" s="92"/>
    </row>
    <row r="81" spans="1:4">
      <c r="A81" s="92"/>
      <c r="B81" s="92"/>
      <c r="C81" s="92"/>
      <c r="D81" s="92"/>
    </row>
    <row r="82" spans="1:4">
      <c r="A82" s="92"/>
      <c r="B82" s="92"/>
      <c r="C82" s="92"/>
      <c r="D82" s="92"/>
    </row>
    <row r="83" spans="1:4">
      <c r="A83" s="92"/>
      <c r="B83" s="92"/>
      <c r="C83" s="92"/>
      <c r="D83" s="92"/>
    </row>
    <row r="84" spans="1:4">
      <c r="A84" s="92"/>
      <c r="B84" s="92"/>
      <c r="C84" s="92"/>
      <c r="D84" s="92"/>
    </row>
    <row r="85" spans="1:4">
      <c r="A85" s="92"/>
      <c r="B85" s="92"/>
      <c r="C85" s="92"/>
      <c r="D85" s="92"/>
    </row>
    <row r="86" spans="1:4">
      <c r="A86" s="92"/>
      <c r="B86" s="92"/>
      <c r="C86" s="92"/>
      <c r="D86" s="92"/>
    </row>
    <row r="87" spans="1:4">
      <c r="A87" s="92"/>
      <c r="B87" s="92"/>
      <c r="C87" s="92"/>
      <c r="D87" s="92"/>
    </row>
    <row r="88" spans="1:4">
      <c r="A88" s="92"/>
      <c r="B88" s="92"/>
      <c r="C88" s="92"/>
      <c r="D88" s="92"/>
    </row>
    <row r="89" spans="1:4">
      <c r="A89" s="92"/>
      <c r="B89" s="92"/>
      <c r="C89" s="92"/>
      <c r="D89" s="92"/>
    </row>
    <row r="90" spans="1:4">
      <c r="A90" s="92"/>
      <c r="B90" s="92"/>
      <c r="C90" s="92"/>
      <c r="D90" s="92"/>
    </row>
    <row r="91" spans="1:4">
      <c r="A91" s="92"/>
      <c r="B91" s="92"/>
      <c r="C91" s="92"/>
      <c r="D91" s="92"/>
    </row>
    <row r="92" spans="1:4">
      <c r="A92" s="92"/>
      <c r="B92" s="92"/>
      <c r="C92" s="92"/>
      <c r="D92" s="92"/>
    </row>
    <row r="93" spans="1:4">
      <c r="A93" s="92"/>
      <c r="B93" s="92"/>
      <c r="C93" s="92"/>
      <c r="D93" s="92"/>
    </row>
    <row r="94" spans="1:4">
      <c r="A94" s="92"/>
      <c r="B94" s="92"/>
      <c r="C94" s="92"/>
      <c r="D94" s="92"/>
    </row>
    <row r="95" spans="1:4">
      <c r="A95" s="92"/>
      <c r="B95" s="92"/>
      <c r="C95" s="92"/>
      <c r="D95" s="92"/>
    </row>
    <row r="96" spans="1:4">
      <c r="A96" s="92"/>
      <c r="B96" s="92"/>
      <c r="C96" s="92"/>
      <c r="D96" s="92"/>
    </row>
    <row r="97" spans="1:4">
      <c r="A97" s="92"/>
      <c r="B97" s="92"/>
      <c r="C97" s="92"/>
      <c r="D97" s="92"/>
    </row>
    <row r="98" spans="1:4">
      <c r="A98" s="92"/>
      <c r="B98" s="92"/>
      <c r="C98" s="92"/>
      <c r="D98" s="92"/>
    </row>
    <row r="99" spans="1:4">
      <c r="A99" s="92"/>
      <c r="B99" s="92"/>
      <c r="C99" s="92"/>
      <c r="D99" s="92"/>
    </row>
    <row r="100" spans="1:4">
      <c r="A100" s="92"/>
      <c r="B100" s="92"/>
      <c r="C100" s="92"/>
      <c r="D100" s="92"/>
    </row>
    <row r="101" spans="1:4">
      <c r="A101" s="92"/>
      <c r="B101" s="92"/>
      <c r="C101" s="92"/>
      <c r="D101" s="92"/>
    </row>
    <row r="102" spans="1:4">
      <c r="A102" s="92"/>
      <c r="B102" s="92"/>
      <c r="C102" s="92"/>
      <c r="D102" s="92"/>
    </row>
    <row r="103" spans="1:4">
      <c r="A103" s="92"/>
      <c r="B103" s="92"/>
      <c r="C103" s="92"/>
      <c r="D103" s="92"/>
    </row>
    <row r="104" spans="1:4">
      <c r="A104" s="92"/>
      <c r="B104" s="92"/>
      <c r="C104" s="92"/>
      <c r="D104" s="92"/>
    </row>
    <row r="105" spans="1:4">
      <c r="A105" s="92"/>
      <c r="B105" s="92"/>
      <c r="C105" s="92"/>
      <c r="D105" s="92"/>
    </row>
    <row r="106" spans="1:4">
      <c r="A106" s="92"/>
      <c r="B106" s="92"/>
      <c r="C106" s="92"/>
      <c r="D106" s="92"/>
    </row>
    <row r="107" spans="1:4">
      <c r="A107" s="92"/>
      <c r="B107" s="92"/>
      <c r="C107" s="92"/>
      <c r="D107" s="92"/>
    </row>
    <row r="108" spans="1:4">
      <c r="A108" s="92"/>
      <c r="B108" s="92"/>
      <c r="C108" s="92"/>
      <c r="D108" s="92"/>
    </row>
    <row r="109" spans="1:4">
      <c r="A109" s="92"/>
      <c r="B109" s="92"/>
      <c r="C109" s="92"/>
      <c r="D109" s="92"/>
    </row>
    <row r="110" spans="1:4">
      <c r="A110" s="92"/>
      <c r="B110" s="92"/>
      <c r="C110" s="92"/>
      <c r="D110" s="92"/>
    </row>
    <row r="111" spans="1:4">
      <c r="A111" s="92"/>
      <c r="B111" s="92"/>
      <c r="C111" s="92"/>
      <c r="D111" s="92"/>
    </row>
    <row r="112" spans="1:4">
      <c r="A112" s="92"/>
      <c r="B112" s="92"/>
      <c r="C112" s="92"/>
      <c r="D112" s="92"/>
    </row>
    <row r="113" spans="1:4">
      <c r="A113" s="92"/>
      <c r="B113" s="92"/>
      <c r="C113" s="92"/>
      <c r="D113" s="92"/>
    </row>
    <row r="114" spans="1:4">
      <c r="A114" s="92"/>
      <c r="B114" s="92"/>
      <c r="C114" s="92"/>
      <c r="D114" s="92"/>
    </row>
    <row r="115" spans="1:4">
      <c r="A115" s="92"/>
      <c r="B115" s="92"/>
      <c r="C115" s="92"/>
      <c r="D115" s="92"/>
    </row>
    <row r="116" spans="1:4">
      <c r="A116" s="92"/>
      <c r="B116" s="92"/>
      <c r="C116" s="92"/>
      <c r="D116" s="92"/>
    </row>
    <row r="117" spans="1:4">
      <c r="A117" s="92"/>
      <c r="B117" s="92"/>
      <c r="C117" s="92"/>
      <c r="D117" s="92"/>
    </row>
    <row r="118" spans="1:4">
      <c r="A118" s="92"/>
      <c r="B118" s="92"/>
      <c r="C118" s="92"/>
      <c r="D118" s="92"/>
    </row>
    <row r="119" spans="1:4">
      <c r="A119" s="92"/>
      <c r="B119" s="92"/>
      <c r="C119" s="92"/>
      <c r="D119" s="92"/>
    </row>
    <row r="120" spans="1:4">
      <c r="A120" s="92"/>
      <c r="B120" s="92"/>
      <c r="C120" s="92"/>
      <c r="D120" s="92"/>
    </row>
    <row r="121" spans="1:4">
      <c r="A121" s="92"/>
      <c r="B121" s="92"/>
      <c r="C121" s="92"/>
      <c r="D121" s="92"/>
    </row>
    <row r="122" spans="1:4">
      <c r="A122" s="92"/>
      <c r="B122" s="92"/>
      <c r="C122" s="92"/>
      <c r="D122" s="92"/>
    </row>
    <row r="123" spans="1:4">
      <c r="A123" s="92"/>
      <c r="B123" s="92"/>
      <c r="C123" s="92"/>
      <c r="D123" s="92"/>
    </row>
    <row r="124" spans="1:4">
      <c r="A124" s="92"/>
      <c r="B124" s="92"/>
      <c r="C124" s="92"/>
      <c r="D124" s="92"/>
    </row>
    <row r="125" spans="1:4">
      <c r="A125" s="92"/>
      <c r="B125" s="92"/>
      <c r="C125" s="92"/>
      <c r="D125" s="92"/>
    </row>
    <row r="126" spans="1:4">
      <c r="A126" s="92"/>
      <c r="B126" s="92"/>
      <c r="C126" s="92"/>
      <c r="D126" s="92"/>
    </row>
    <row r="127" spans="1:4">
      <c r="A127" s="92"/>
      <c r="B127" s="92"/>
      <c r="C127" s="92"/>
      <c r="D127" s="92"/>
    </row>
    <row r="128" spans="1:4">
      <c r="A128" s="92"/>
      <c r="B128" s="92"/>
      <c r="C128" s="92"/>
      <c r="D128" s="92"/>
    </row>
    <row r="129" spans="1:4">
      <c r="A129" s="92"/>
      <c r="B129" s="92"/>
      <c r="C129" s="92"/>
      <c r="D129" s="92"/>
    </row>
    <row r="130" spans="1:4">
      <c r="A130" s="92"/>
      <c r="B130" s="92"/>
      <c r="C130" s="92"/>
      <c r="D130" s="92"/>
    </row>
    <row r="131" spans="1:4">
      <c r="A131" s="92"/>
      <c r="B131" s="92"/>
      <c r="C131" s="92"/>
      <c r="D131" s="92"/>
    </row>
    <row r="132" spans="1:4">
      <c r="A132" s="92"/>
      <c r="B132" s="92"/>
      <c r="C132" s="92"/>
      <c r="D132" s="92"/>
    </row>
    <row r="133" spans="1:4">
      <c r="A133" s="92"/>
      <c r="B133" s="92"/>
      <c r="C133" s="92"/>
      <c r="D133" s="92"/>
    </row>
    <row r="134" spans="1:4">
      <c r="A134" s="92"/>
      <c r="B134" s="92"/>
      <c r="C134" s="92"/>
      <c r="D134" s="92"/>
    </row>
    <row r="135" spans="1:4">
      <c r="A135" s="92"/>
      <c r="B135" s="92"/>
      <c r="C135" s="92"/>
      <c r="D135" s="92"/>
    </row>
    <row r="136" spans="1:4">
      <c r="A136" s="92"/>
      <c r="B136" s="92"/>
      <c r="C136" s="92"/>
      <c r="D136" s="92"/>
    </row>
    <row r="137" spans="1:4">
      <c r="A137" s="92"/>
      <c r="B137" s="92"/>
      <c r="C137" s="92"/>
      <c r="D137" s="92"/>
    </row>
    <row r="138" spans="1:4">
      <c r="A138" s="92"/>
      <c r="B138" s="92"/>
      <c r="C138" s="92"/>
      <c r="D138" s="92"/>
    </row>
    <row r="139" spans="1:4">
      <c r="A139" s="92"/>
      <c r="B139" s="92"/>
      <c r="C139" s="92"/>
      <c r="D139" s="92"/>
    </row>
    <row r="140" spans="1:4">
      <c r="A140" s="92"/>
      <c r="B140" s="92"/>
      <c r="C140" s="92"/>
      <c r="D140" s="92"/>
    </row>
    <row r="141" spans="1:4">
      <c r="A141" s="92"/>
      <c r="B141" s="92"/>
      <c r="C141" s="92"/>
      <c r="D141" s="92"/>
    </row>
    <row r="142" spans="1:4">
      <c r="A142" s="92"/>
      <c r="B142" s="92"/>
      <c r="C142" s="92"/>
      <c r="D142" s="92"/>
    </row>
    <row r="143" spans="1:4">
      <c r="A143" s="92"/>
      <c r="B143" s="92"/>
      <c r="C143" s="92"/>
      <c r="D143" s="92"/>
    </row>
    <row r="144" spans="1:4">
      <c r="A144" s="92"/>
      <c r="B144" s="92"/>
      <c r="C144" s="92"/>
      <c r="D144" s="92"/>
    </row>
    <row r="145" spans="1:4">
      <c r="A145" s="92"/>
      <c r="B145" s="92"/>
      <c r="C145" s="92"/>
      <c r="D145" s="92"/>
    </row>
    <row r="146" spans="1:4">
      <c r="A146" s="92"/>
      <c r="B146" s="92"/>
      <c r="C146" s="92"/>
      <c r="D146" s="92"/>
    </row>
    <row r="147" spans="1:4">
      <c r="A147" s="92"/>
      <c r="B147" s="92"/>
      <c r="C147" s="92"/>
      <c r="D147" s="92"/>
    </row>
    <row r="148" spans="1:4">
      <c r="A148" s="92"/>
      <c r="B148" s="92"/>
      <c r="C148" s="92"/>
      <c r="D148" s="92"/>
    </row>
    <row r="149" spans="1:4">
      <c r="A149" s="92"/>
      <c r="B149" s="92"/>
      <c r="C149" s="92"/>
      <c r="D149" s="92"/>
    </row>
    <row r="150" spans="1:4">
      <c r="A150" s="92"/>
      <c r="B150" s="92"/>
      <c r="C150" s="92"/>
      <c r="D150" s="92"/>
    </row>
    <row r="151" spans="1:4">
      <c r="A151" s="92"/>
      <c r="B151" s="92"/>
      <c r="C151" s="92"/>
      <c r="D151" s="92"/>
    </row>
    <row r="152" spans="1:4">
      <c r="A152" s="92"/>
      <c r="B152" s="92"/>
      <c r="C152" s="92"/>
      <c r="D152" s="92"/>
    </row>
    <row r="153" spans="1:4">
      <c r="A153" s="92"/>
      <c r="B153" s="92"/>
      <c r="C153" s="92"/>
      <c r="D153" s="92"/>
    </row>
    <row r="154" spans="1:4">
      <c r="A154" s="92"/>
      <c r="B154" s="92"/>
      <c r="C154" s="92"/>
      <c r="D154" s="92"/>
    </row>
    <row r="155" spans="1:4">
      <c r="A155" s="92"/>
      <c r="B155" s="92"/>
      <c r="C155" s="92"/>
      <c r="D155" s="92"/>
    </row>
    <row r="156" spans="1:4">
      <c r="A156" s="92"/>
      <c r="B156" s="92"/>
      <c r="C156" s="92"/>
      <c r="D156" s="92"/>
    </row>
    <row r="157" spans="1:4">
      <c r="A157" s="92"/>
      <c r="B157" s="92"/>
      <c r="C157" s="92"/>
      <c r="D157" s="92"/>
    </row>
    <row r="158" spans="1:4">
      <c r="A158" s="92"/>
      <c r="B158" s="92"/>
      <c r="C158" s="92"/>
      <c r="D158" s="92"/>
    </row>
    <row r="159" spans="1:4">
      <c r="A159" s="92"/>
      <c r="B159" s="92"/>
      <c r="C159" s="92"/>
      <c r="D159" s="92"/>
    </row>
    <row r="160" spans="1:4">
      <c r="A160" s="92"/>
      <c r="B160" s="92"/>
      <c r="C160" s="92"/>
      <c r="D160" s="92"/>
    </row>
    <row r="161" spans="1:4">
      <c r="A161" s="92"/>
      <c r="B161" s="92"/>
      <c r="C161" s="92"/>
      <c r="D161" s="92"/>
    </row>
    <row r="162" spans="1:4">
      <c r="A162" s="92"/>
      <c r="B162" s="92"/>
      <c r="C162" s="92"/>
      <c r="D162" s="92"/>
    </row>
    <row r="163" spans="1:4">
      <c r="A163" s="92"/>
      <c r="B163" s="92"/>
      <c r="C163" s="92"/>
      <c r="D163" s="92"/>
    </row>
    <row r="164" spans="1:4">
      <c r="A164" s="92"/>
      <c r="B164" s="92"/>
      <c r="C164" s="92"/>
      <c r="D164" s="92"/>
    </row>
    <row r="165" spans="1:4">
      <c r="A165" s="92"/>
      <c r="B165" s="92"/>
      <c r="C165" s="92"/>
      <c r="D165" s="92"/>
    </row>
    <row r="166" spans="1:4">
      <c r="A166" s="92"/>
      <c r="B166" s="92"/>
      <c r="C166" s="92"/>
      <c r="D166" s="92"/>
    </row>
    <row r="167" spans="1:4">
      <c r="A167" s="92"/>
      <c r="B167" s="92"/>
      <c r="C167" s="92"/>
      <c r="D167" s="92"/>
    </row>
    <row r="168" spans="1:4">
      <c r="A168" s="92"/>
      <c r="B168" s="92"/>
      <c r="C168" s="92"/>
      <c r="D168" s="92"/>
    </row>
    <row r="169" spans="1:4">
      <c r="A169" s="92"/>
      <c r="B169" s="92"/>
      <c r="C169" s="92"/>
      <c r="D169" s="92"/>
    </row>
    <row r="170" spans="1:4">
      <c r="A170" s="92"/>
      <c r="B170" s="92"/>
      <c r="C170" s="92"/>
      <c r="D170" s="92"/>
    </row>
    <row r="171" spans="1:4">
      <c r="A171" s="92"/>
      <c r="B171" s="92"/>
      <c r="C171" s="92"/>
      <c r="D171" s="92"/>
    </row>
    <row r="172" spans="1:4">
      <c r="A172" s="92"/>
      <c r="B172" s="92"/>
      <c r="C172" s="92"/>
      <c r="D172" s="92"/>
    </row>
    <row r="173" spans="1:4">
      <c r="A173" s="92"/>
      <c r="B173" s="92"/>
      <c r="C173" s="92"/>
      <c r="D173" s="92"/>
    </row>
    <row r="174" spans="1:4">
      <c r="A174" s="92"/>
      <c r="B174" s="92"/>
      <c r="C174" s="92"/>
      <c r="D174" s="92"/>
    </row>
    <row r="175" spans="1:4">
      <c r="A175" s="92"/>
      <c r="B175" s="92"/>
      <c r="C175" s="92"/>
      <c r="D175" s="92"/>
    </row>
    <row r="176" spans="1:4">
      <c r="A176" s="92"/>
      <c r="B176" s="92"/>
      <c r="C176" s="92"/>
      <c r="D176" s="92"/>
    </row>
    <row r="177" spans="1:4">
      <c r="A177" s="92"/>
      <c r="B177" s="92"/>
      <c r="C177" s="92"/>
      <c r="D177" s="92"/>
    </row>
    <row r="178" spans="1:4">
      <c r="A178" s="92"/>
      <c r="B178" s="92"/>
      <c r="C178" s="92"/>
      <c r="D178" s="92"/>
    </row>
    <row r="179" spans="1:4">
      <c r="A179" s="92"/>
      <c r="B179" s="92"/>
      <c r="C179" s="92"/>
      <c r="D179" s="92"/>
    </row>
    <row r="180" spans="1:4">
      <c r="A180" s="92"/>
      <c r="B180" s="92"/>
      <c r="C180" s="92"/>
      <c r="D180" s="92"/>
    </row>
    <row r="181" spans="1:4">
      <c r="A181" s="92"/>
      <c r="B181" s="92"/>
      <c r="C181" s="92"/>
      <c r="D181" s="92"/>
    </row>
    <row r="182" spans="1:4">
      <c r="A182" s="92"/>
      <c r="B182" s="92"/>
      <c r="C182" s="92"/>
      <c r="D182" s="92"/>
    </row>
    <row r="183" spans="1:4">
      <c r="A183" s="92"/>
      <c r="B183" s="92"/>
      <c r="C183" s="92"/>
      <c r="D183" s="92"/>
    </row>
    <row r="184" spans="1:4">
      <c r="A184" s="92"/>
      <c r="B184" s="92"/>
      <c r="C184" s="92"/>
      <c r="D184" s="92"/>
    </row>
    <row r="185" spans="1:4">
      <c r="A185" s="92"/>
      <c r="B185" s="92"/>
      <c r="C185" s="92"/>
      <c r="D185" s="92"/>
    </row>
    <row r="186" spans="1:4">
      <c r="A186" s="92"/>
      <c r="B186" s="92"/>
      <c r="C186" s="92"/>
      <c r="D186" s="92"/>
    </row>
    <row r="187" spans="1:4">
      <c r="A187" s="92"/>
      <c r="B187" s="92"/>
      <c r="C187" s="92"/>
      <c r="D187" s="92"/>
    </row>
    <row r="188" spans="1:4">
      <c r="A188" s="92"/>
      <c r="B188" s="92"/>
      <c r="C188" s="92"/>
      <c r="D188" s="92"/>
    </row>
    <row r="189" spans="1:4">
      <c r="A189" s="92"/>
      <c r="B189" s="92"/>
      <c r="C189" s="92"/>
      <c r="D189" s="92"/>
    </row>
  </sheetData>
  <mergeCells count="1">
    <mergeCell ref="A1:D1"/>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23"/>
  <sheetViews>
    <sheetView workbookViewId="0">
      <selection activeCell="G17" sqref="G17"/>
    </sheetView>
  </sheetViews>
  <sheetFormatPr defaultColWidth="9" defaultRowHeight="13.5" outlineLevelCol="3"/>
  <cols>
    <col min="1" max="1" width="8.66666666666667" style="44" customWidth="1"/>
    <col min="2" max="2" width="16.3333333333333" style="45" customWidth="1"/>
    <col min="3" max="3" width="12.4416666666667" style="45" customWidth="1"/>
    <col min="4" max="4" width="42.775" style="46" customWidth="1"/>
  </cols>
  <sheetData>
    <row r="1" ht="22.5" spans="1:4">
      <c r="A1" s="47" t="s">
        <v>6336</v>
      </c>
      <c r="B1" s="48"/>
      <c r="C1" s="48"/>
      <c r="D1" s="48"/>
    </row>
    <row r="2" ht="20" customHeight="1" spans="1:4">
      <c r="A2" s="49" t="s">
        <v>548</v>
      </c>
      <c r="B2" s="49" t="s">
        <v>549</v>
      </c>
      <c r="C2" s="49" t="s">
        <v>550</v>
      </c>
      <c r="D2" s="49" t="s">
        <v>551</v>
      </c>
    </row>
    <row r="3" ht="18" customHeight="1" spans="1:4">
      <c r="A3" s="50" t="s">
        <v>6337</v>
      </c>
      <c r="B3" s="51">
        <v>201802502210</v>
      </c>
      <c r="C3" s="52">
        <v>130</v>
      </c>
      <c r="D3" s="53" t="s">
        <v>6338</v>
      </c>
    </row>
    <row r="4" ht="18" customHeight="1" spans="1:4">
      <c r="A4" s="50" t="s">
        <v>6339</v>
      </c>
      <c r="B4" s="52">
        <v>20180501102</v>
      </c>
      <c r="C4" s="52">
        <v>322</v>
      </c>
      <c r="D4" s="53" t="s">
        <v>6340</v>
      </c>
    </row>
    <row r="5" ht="18" customHeight="1" spans="1:4">
      <c r="A5" s="50" t="s">
        <v>6341</v>
      </c>
      <c r="B5" s="52" t="s">
        <v>6342</v>
      </c>
      <c r="C5" s="52">
        <v>287</v>
      </c>
      <c r="D5" s="53" t="s">
        <v>6340</v>
      </c>
    </row>
    <row r="6" ht="18" customHeight="1" spans="1:4">
      <c r="A6" s="50" t="s">
        <v>6343</v>
      </c>
      <c r="B6" s="51">
        <v>201802502236</v>
      </c>
      <c r="C6" s="52">
        <v>250</v>
      </c>
      <c r="D6" s="53" t="s">
        <v>6344</v>
      </c>
    </row>
    <row r="7" ht="18" customHeight="1" spans="1:4">
      <c r="A7" s="50" t="s">
        <v>6345</v>
      </c>
      <c r="B7" s="54">
        <v>201802502203</v>
      </c>
      <c r="C7" s="52">
        <v>12</v>
      </c>
      <c r="D7" s="53" t="s">
        <v>6344</v>
      </c>
    </row>
    <row r="8" ht="18" customHeight="1" spans="1:4">
      <c r="A8" s="50" t="s">
        <v>6346</v>
      </c>
      <c r="B8" s="291" t="s">
        <v>6347</v>
      </c>
      <c r="C8" s="52">
        <v>92</v>
      </c>
      <c r="D8" s="52" t="s">
        <v>6348</v>
      </c>
    </row>
    <row r="9" ht="18" customHeight="1" spans="1:4">
      <c r="A9" s="50" t="s">
        <v>6349</v>
      </c>
      <c r="B9" s="291" t="s">
        <v>6350</v>
      </c>
      <c r="C9" s="52">
        <v>145</v>
      </c>
      <c r="D9" s="53" t="s">
        <v>6351</v>
      </c>
    </row>
    <row r="10" ht="18" customHeight="1" spans="1:4">
      <c r="A10" s="50" t="s">
        <v>6352</v>
      </c>
      <c r="B10" s="52" t="s">
        <v>6353</v>
      </c>
      <c r="C10" s="52">
        <v>84</v>
      </c>
      <c r="D10" s="53" t="s">
        <v>6354</v>
      </c>
    </row>
    <row r="11" ht="18" customHeight="1" spans="1:4">
      <c r="A11" s="50" t="s">
        <v>6355</v>
      </c>
      <c r="B11" s="291" t="s">
        <v>6356</v>
      </c>
      <c r="C11" s="52">
        <v>6.2</v>
      </c>
      <c r="D11" s="52" t="s">
        <v>6357</v>
      </c>
    </row>
    <row r="12" ht="18" customHeight="1" spans="1:4">
      <c r="A12" s="50" t="s">
        <v>6358</v>
      </c>
      <c r="B12" s="291" t="s">
        <v>6359</v>
      </c>
      <c r="C12" s="52">
        <v>2.3</v>
      </c>
      <c r="D12" s="52" t="s">
        <v>6357</v>
      </c>
    </row>
    <row r="13" ht="18" customHeight="1" spans="1:4">
      <c r="A13" s="50" t="s">
        <v>6360</v>
      </c>
      <c r="B13" s="291" t="s">
        <v>6361</v>
      </c>
      <c r="C13" s="52">
        <v>5.7</v>
      </c>
      <c r="D13" s="52" t="s">
        <v>6357</v>
      </c>
    </row>
    <row r="14" ht="18" customHeight="1" spans="1:4">
      <c r="A14" s="55" t="s">
        <v>6362</v>
      </c>
      <c r="B14" s="56" t="s">
        <v>6363</v>
      </c>
      <c r="C14" s="57">
        <v>5</v>
      </c>
      <c r="D14" s="52" t="s">
        <v>6364</v>
      </c>
    </row>
    <row r="15" ht="18" customHeight="1" spans="1:4">
      <c r="A15" s="50" t="s">
        <v>6365</v>
      </c>
      <c r="B15" s="58">
        <v>201802810227</v>
      </c>
      <c r="C15" s="52">
        <v>305.8</v>
      </c>
      <c r="D15" s="53" t="s">
        <v>6366</v>
      </c>
    </row>
    <row r="16" ht="18" customHeight="1" spans="1:4">
      <c r="A16" s="50" t="s">
        <v>6367</v>
      </c>
      <c r="B16" s="291" t="s">
        <v>6368</v>
      </c>
      <c r="C16" s="52">
        <v>192</v>
      </c>
      <c r="D16" s="53" t="s">
        <v>6369</v>
      </c>
    </row>
    <row r="17" ht="18" customHeight="1" spans="1:4">
      <c r="A17" s="50" t="s">
        <v>6370</v>
      </c>
      <c r="B17" s="291" t="s">
        <v>6371</v>
      </c>
      <c r="C17" s="52">
        <v>3.4</v>
      </c>
      <c r="D17" s="52" t="s">
        <v>6372</v>
      </c>
    </row>
    <row r="18" ht="18" customHeight="1" spans="1:4">
      <c r="A18" s="50" t="s">
        <v>6373</v>
      </c>
      <c r="B18" s="291" t="s">
        <v>6374</v>
      </c>
      <c r="C18" s="52">
        <v>9</v>
      </c>
      <c r="D18" s="52" t="s">
        <v>6372</v>
      </c>
    </row>
    <row r="19" ht="18" customHeight="1" spans="1:4">
      <c r="A19" s="50" t="s">
        <v>6375</v>
      </c>
      <c r="B19" s="291" t="s">
        <v>6376</v>
      </c>
      <c r="C19" s="52">
        <v>9</v>
      </c>
      <c r="D19" s="52" t="s">
        <v>6372</v>
      </c>
    </row>
    <row r="20" ht="18" customHeight="1" spans="1:4">
      <c r="A20" s="50" t="s">
        <v>6377</v>
      </c>
      <c r="B20" s="291" t="s">
        <v>6378</v>
      </c>
      <c r="C20" s="52">
        <v>8.8</v>
      </c>
      <c r="D20" s="52" t="s">
        <v>6372</v>
      </c>
    </row>
    <row r="21" ht="18" customHeight="1" spans="1:4">
      <c r="A21" s="50" t="s">
        <v>6379</v>
      </c>
      <c r="B21" s="291" t="s">
        <v>6380</v>
      </c>
      <c r="C21" s="52">
        <v>8.9</v>
      </c>
      <c r="D21" s="52" t="s">
        <v>6372</v>
      </c>
    </row>
    <row r="22" ht="18" customHeight="1" spans="1:4">
      <c r="A22" s="50" t="s">
        <v>6381</v>
      </c>
      <c r="B22" s="291" t="s">
        <v>6382</v>
      </c>
      <c r="C22" s="52">
        <v>9</v>
      </c>
      <c r="D22" s="52" t="s">
        <v>6372</v>
      </c>
    </row>
    <row r="23" ht="18" customHeight="1" spans="1:4">
      <c r="A23" s="50" t="s">
        <v>6383</v>
      </c>
      <c r="B23" s="291" t="s">
        <v>6384</v>
      </c>
      <c r="C23" s="52">
        <v>9</v>
      </c>
      <c r="D23" s="52" t="s">
        <v>6372</v>
      </c>
    </row>
    <row r="24" ht="18" customHeight="1" spans="1:4">
      <c r="A24" s="50" t="s">
        <v>6385</v>
      </c>
      <c r="B24" s="291" t="s">
        <v>6386</v>
      </c>
      <c r="C24" s="52">
        <v>9</v>
      </c>
      <c r="D24" s="52" t="s">
        <v>6372</v>
      </c>
    </row>
    <row r="25" ht="18" customHeight="1" spans="1:4">
      <c r="A25" s="50" t="s">
        <v>6387</v>
      </c>
      <c r="B25" s="291" t="s">
        <v>6388</v>
      </c>
      <c r="C25" s="52">
        <v>16.8</v>
      </c>
      <c r="D25" s="52" t="s">
        <v>6372</v>
      </c>
    </row>
    <row r="26" ht="18" customHeight="1" spans="1:4">
      <c r="A26" s="50" t="s">
        <v>6389</v>
      </c>
      <c r="B26" s="291" t="s">
        <v>6390</v>
      </c>
      <c r="C26" s="52">
        <v>9</v>
      </c>
      <c r="D26" s="52" t="s">
        <v>6372</v>
      </c>
    </row>
    <row r="27" ht="18" customHeight="1" spans="1:4">
      <c r="A27" s="50" t="s">
        <v>6391</v>
      </c>
      <c r="B27" s="291" t="s">
        <v>6392</v>
      </c>
      <c r="C27" s="52">
        <v>9</v>
      </c>
      <c r="D27" s="52" t="s">
        <v>6372</v>
      </c>
    </row>
    <row r="28" ht="18" customHeight="1" spans="1:4">
      <c r="A28" s="50" t="s">
        <v>6393</v>
      </c>
      <c r="B28" s="291" t="s">
        <v>6394</v>
      </c>
      <c r="C28" s="52">
        <v>7.7</v>
      </c>
      <c r="D28" s="52" t="s">
        <v>6372</v>
      </c>
    </row>
    <row r="29" ht="18" customHeight="1" spans="1:4">
      <c r="A29" s="50" t="s">
        <v>6395</v>
      </c>
      <c r="B29" s="291" t="s">
        <v>6396</v>
      </c>
      <c r="C29" s="52">
        <v>9.2</v>
      </c>
      <c r="D29" s="52" t="s">
        <v>6372</v>
      </c>
    </row>
    <row r="30" ht="18" customHeight="1" spans="1:4">
      <c r="A30" s="50" t="s">
        <v>6397</v>
      </c>
      <c r="B30" s="291" t="s">
        <v>6398</v>
      </c>
      <c r="C30" s="52">
        <v>9</v>
      </c>
      <c r="D30" s="52" t="s">
        <v>6372</v>
      </c>
    </row>
    <row r="31" ht="18" customHeight="1" spans="1:4">
      <c r="A31" s="50" t="s">
        <v>6399</v>
      </c>
      <c r="B31" s="291" t="s">
        <v>6400</v>
      </c>
      <c r="C31" s="52">
        <v>16.7</v>
      </c>
      <c r="D31" s="52" t="s">
        <v>6372</v>
      </c>
    </row>
    <row r="32" ht="18" customHeight="1" spans="1:4">
      <c r="A32" s="50" t="s">
        <v>6401</v>
      </c>
      <c r="B32" s="291" t="s">
        <v>6402</v>
      </c>
      <c r="C32" s="52">
        <v>3.4</v>
      </c>
      <c r="D32" s="52" t="s">
        <v>6403</v>
      </c>
    </row>
    <row r="33" ht="18" customHeight="1" spans="1:4">
      <c r="A33" s="50" t="s">
        <v>6404</v>
      </c>
      <c r="B33" s="291" t="s">
        <v>6405</v>
      </c>
      <c r="C33" s="52">
        <v>2.2</v>
      </c>
      <c r="D33" s="52" t="s">
        <v>6406</v>
      </c>
    </row>
    <row r="34" ht="18" customHeight="1" spans="1:4">
      <c r="A34" s="50" t="s">
        <v>6407</v>
      </c>
      <c r="B34" s="291" t="s">
        <v>6408</v>
      </c>
      <c r="C34" s="52">
        <v>2.2</v>
      </c>
      <c r="D34" s="52" t="s">
        <v>6406</v>
      </c>
    </row>
    <row r="35" ht="18" customHeight="1" spans="1:4">
      <c r="A35" s="50" t="s">
        <v>6409</v>
      </c>
      <c r="B35" s="291" t="s">
        <v>6410</v>
      </c>
      <c r="C35" s="52">
        <v>2.2</v>
      </c>
      <c r="D35" s="52" t="s">
        <v>6406</v>
      </c>
    </row>
    <row r="36" ht="18" customHeight="1" spans="1:4">
      <c r="A36" s="50" t="s">
        <v>6411</v>
      </c>
      <c r="B36" s="291" t="s">
        <v>6412</v>
      </c>
      <c r="C36" s="52">
        <v>5.8</v>
      </c>
      <c r="D36" s="52" t="s">
        <v>6406</v>
      </c>
    </row>
    <row r="37" ht="18" customHeight="1" spans="1:4">
      <c r="A37" s="50" t="s">
        <v>6413</v>
      </c>
      <c r="B37" s="291" t="s">
        <v>6414</v>
      </c>
      <c r="C37" s="52">
        <v>23.8</v>
      </c>
      <c r="D37" s="52" t="s">
        <v>6406</v>
      </c>
    </row>
    <row r="38" ht="18" customHeight="1" spans="1:4">
      <c r="A38" s="50" t="s">
        <v>6415</v>
      </c>
      <c r="B38" s="291" t="s">
        <v>6416</v>
      </c>
      <c r="C38" s="52">
        <v>8</v>
      </c>
      <c r="D38" s="52" t="s">
        <v>6372</v>
      </c>
    </row>
    <row r="39" ht="18" customHeight="1" spans="1:4">
      <c r="A39" s="50" t="s">
        <v>6417</v>
      </c>
      <c r="B39" s="291" t="s">
        <v>6418</v>
      </c>
      <c r="C39" s="52">
        <v>2.5</v>
      </c>
      <c r="D39" s="52" t="s">
        <v>6406</v>
      </c>
    </row>
    <row r="40" ht="18" customHeight="1" spans="1:4">
      <c r="A40" s="50" t="s">
        <v>6419</v>
      </c>
      <c r="B40" s="291" t="s">
        <v>6420</v>
      </c>
      <c r="C40" s="52">
        <v>42.1</v>
      </c>
      <c r="D40" s="52" t="s">
        <v>6421</v>
      </c>
    </row>
    <row r="41" ht="18" customHeight="1" spans="1:4">
      <c r="A41" s="55" t="s">
        <v>6422</v>
      </c>
      <c r="B41" s="56" t="s">
        <v>6423</v>
      </c>
      <c r="C41" s="57">
        <v>9.1</v>
      </c>
      <c r="D41" s="52" t="s">
        <v>6372</v>
      </c>
    </row>
    <row r="42" ht="18" customHeight="1" spans="1:4">
      <c r="A42" s="55" t="s">
        <v>6424</v>
      </c>
      <c r="B42" s="56" t="s">
        <v>6425</v>
      </c>
      <c r="C42" s="57">
        <v>9.1</v>
      </c>
      <c r="D42" s="52" t="s">
        <v>6372</v>
      </c>
    </row>
    <row r="43" ht="18" customHeight="1" spans="1:4">
      <c r="A43" s="55" t="s">
        <v>6426</v>
      </c>
      <c r="B43" s="56" t="s">
        <v>6427</v>
      </c>
      <c r="C43" s="57">
        <v>8.1</v>
      </c>
      <c r="D43" s="52" t="s">
        <v>6372</v>
      </c>
    </row>
    <row r="44" ht="18" customHeight="1" spans="1:4">
      <c r="A44" s="55" t="s">
        <v>6428</v>
      </c>
      <c r="B44" s="56" t="s">
        <v>6429</v>
      </c>
      <c r="C44" s="57">
        <v>9</v>
      </c>
      <c r="D44" s="52" t="s">
        <v>6372</v>
      </c>
    </row>
    <row r="45" ht="18" customHeight="1" spans="1:4">
      <c r="A45" s="55" t="s">
        <v>6430</v>
      </c>
      <c r="B45" s="56" t="s">
        <v>6431</v>
      </c>
      <c r="C45" s="57">
        <v>327</v>
      </c>
      <c r="D45" s="52" t="s">
        <v>6432</v>
      </c>
    </row>
    <row r="46" ht="18" customHeight="1" spans="1:4">
      <c r="A46" s="55" t="s">
        <v>6433</v>
      </c>
      <c r="B46" s="56" t="s">
        <v>6434</v>
      </c>
      <c r="C46" s="57">
        <v>126</v>
      </c>
      <c r="D46" s="52" t="s">
        <v>6435</v>
      </c>
    </row>
    <row r="47" ht="18" customHeight="1" spans="1:4">
      <c r="A47" s="55" t="s">
        <v>6436</v>
      </c>
      <c r="B47" s="56" t="s">
        <v>6437</v>
      </c>
      <c r="C47" s="57">
        <v>9</v>
      </c>
      <c r="D47" s="52" t="s">
        <v>6372</v>
      </c>
    </row>
    <row r="48" ht="18" customHeight="1" spans="1:4">
      <c r="A48" s="55" t="s">
        <v>6438</v>
      </c>
      <c r="B48" s="56" t="s">
        <v>6439</v>
      </c>
      <c r="C48" s="57">
        <v>9.1</v>
      </c>
      <c r="D48" s="52" t="s">
        <v>6372</v>
      </c>
    </row>
    <row r="49" ht="18" customHeight="1" spans="1:4">
      <c r="A49" s="55" t="s">
        <v>6440</v>
      </c>
      <c r="B49" s="56" t="s">
        <v>6441</v>
      </c>
      <c r="C49" s="57">
        <v>11.5</v>
      </c>
      <c r="D49" s="52" t="s">
        <v>6372</v>
      </c>
    </row>
    <row r="50" ht="18" customHeight="1" spans="1:4">
      <c r="A50" s="55" t="s">
        <v>6442</v>
      </c>
      <c r="B50" s="56" t="s">
        <v>6443</v>
      </c>
      <c r="C50" s="57">
        <v>8.7</v>
      </c>
      <c r="D50" s="52" t="s">
        <v>6372</v>
      </c>
    </row>
    <row r="51" ht="18" customHeight="1" spans="1:4">
      <c r="A51" s="55" t="s">
        <v>6444</v>
      </c>
      <c r="B51" s="56" t="s">
        <v>6445</v>
      </c>
      <c r="C51" s="57">
        <v>8.8</v>
      </c>
      <c r="D51" s="52" t="s">
        <v>6372</v>
      </c>
    </row>
    <row r="52" ht="18" customHeight="1" spans="1:4">
      <c r="A52" s="55" t="s">
        <v>6446</v>
      </c>
      <c r="B52" s="56" t="s">
        <v>6447</v>
      </c>
      <c r="C52" s="57">
        <v>17.9</v>
      </c>
      <c r="D52" s="52" t="s">
        <v>6372</v>
      </c>
    </row>
    <row r="53" ht="18" customHeight="1" spans="1:4">
      <c r="A53" s="55" t="s">
        <v>6448</v>
      </c>
      <c r="B53" s="56" t="s">
        <v>6449</v>
      </c>
      <c r="C53" s="57">
        <v>17.2</v>
      </c>
      <c r="D53" s="52" t="s">
        <v>6372</v>
      </c>
    </row>
    <row r="54" ht="18" customHeight="1" spans="1:4">
      <c r="A54" s="50" t="s">
        <v>6450</v>
      </c>
      <c r="B54" s="287" t="s">
        <v>6451</v>
      </c>
      <c r="C54" s="52">
        <v>20.8</v>
      </c>
      <c r="D54" s="52" t="s">
        <v>6372</v>
      </c>
    </row>
    <row r="55" ht="18" customHeight="1" spans="1:4">
      <c r="A55" s="50" t="s">
        <v>6452</v>
      </c>
      <c r="B55" s="291" t="s">
        <v>6453</v>
      </c>
      <c r="C55" s="52">
        <v>12</v>
      </c>
      <c r="D55" s="53" t="s">
        <v>6454</v>
      </c>
    </row>
    <row r="56" ht="18" customHeight="1" spans="1:4">
      <c r="A56" s="59" t="s">
        <v>6455</v>
      </c>
      <c r="B56" s="301" t="s">
        <v>6456</v>
      </c>
      <c r="C56" s="60">
        <v>12</v>
      </c>
      <c r="D56" s="53" t="s">
        <v>6454</v>
      </c>
    </row>
    <row r="57" ht="18" customHeight="1" spans="1:4">
      <c r="A57" s="50" t="s">
        <v>6457</v>
      </c>
      <c r="B57" s="291" t="s">
        <v>6458</v>
      </c>
      <c r="C57" s="52">
        <v>2.6</v>
      </c>
      <c r="D57" s="53" t="s">
        <v>6459</v>
      </c>
    </row>
    <row r="58" ht="18" customHeight="1" spans="1:4">
      <c r="A58" s="50" t="s">
        <v>6460</v>
      </c>
      <c r="B58" s="61" t="s">
        <v>6461</v>
      </c>
      <c r="C58" s="52">
        <v>2.7</v>
      </c>
      <c r="D58" s="53" t="s">
        <v>6459</v>
      </c>
    </row>
    <row r="59" ht="18" customHeight="1" spans="1:4">
      <c r="A59" s="50" t="s">
        <v>6462</v>
      </c>
      <c r="B59" s="291" t="s">
        <v>6463</v>
      </c>
      <c r="C59" s="52">
        <v>21.9</v>
      </c>
      <c r="D59" s="53" t="s">
        <v>6464</v>
      </c>
    </row>
    <row r="60" ht="18" customHeight="1" spans="1:4">
      <c r="A60" s="50" t="s">
        <v>6465</v>
      </c>
      <c r="B60" s="62">
        <v>201702502045</v>
      </c>
      <c r="C60" s="52">
        <v>5.5</v>
      </c>
      <c r="D60" s="53" t="s">
        <v>6464</v>
      </c>
    </row>
    <row r="61" ht="18" customHeight="1" spans="1:4">
      <c r="A61" s="50" t="s">
        <v>6466</v>
      </c>
      <c r="B61" s="291" t="s">
        <v>6467</v>
      </c>
      <c r="C61" s="52">
        <v>274.4</v>
      </c>
      <c r="D61" s="52" t="s">
        <v>6468</v>
      </c>
    </row>
    <row r="62" ht="18" customHeight="1" spans="1:4">
      <c r="A62" s="50" t="s">
        <v>6469</v>
      </c>
      <c r="B62" s="291" t="s">
        <v>6470</v>
      </c>
      <c r="C62" s="52">
        <v>2</v>
      </c>
      <c r="D62" s="52" t="s">
        <v>6471</v>
      </c>
    </row>
    <row r="63" ht="18" customHeight="1" spans="1:4">
      <c r="A63" s="50" t="s">
        <v>6472</v>
      </c>
      <c r="B63" s="291" t="s">
        <v>6473</v>
      </c>
      <c r="C63" s="52">
        <v>151.1</v>
      </c>
      <c r="D63" s="52" t="s">
        <v>6474</v>
      </c>
    </row>
    <row r="64" ht="18" customHeight="1" spans="1:4">
      <c r="A64" s="50" t="s">
        <v>6475</v>
      </c>
      <c r="B64" s="291" t="s">
        <v>6476</v>
      </c>
      <c r="C64" s="52">
        <v>4</v>
      </c>
      <c r="D64" s="52" t="s">
        <v>6471</v>
      </c>
    </row>
    <row r="65" ht="18" customHeight="1" spans="1:4">
      <c r="A65" s="50" t="s">
        <v>6477</v>
      </c>
      <c r="B65" s="291" t="s">
        <v>6478</v>
      </c>
      <c r="C65" s="52">
        <v>260</v>
      </c>
      <c r="D65" s="52" t="s">
        <v>4582</v>
      </c>
    </row>
    <row r="66" ht="18" customHeight="1" spans="1:4">
      <c r="A66" s="50" t="s">
        <v>6479</v>
      </c>
      <c r="B66" s="291" t="s">
        <v>6480</v>
      </c>
      <c r="C66" s="52">
        <v>5.5</v>
      </c>
      <c r="D66" s="52" t="s">
        <v>6459</v>
      </c>
    </row>
    <row r="67" ht="18" customHeight="1" spans="1:4">
      <c r="A67" s="50" t="s">
        <v>6481</v>
      </c>
      <c r="B67" s="291" t="s">
        <v>6482</v>
      </c>
      <c r="C67" s="52">
        <v>4.5</v>
      </c>
      <c r="D67" s="52" t="s">
        <v>6459</v>
      </c>
    </row>
    <row r="68" ht="18" customHeight="1" spans="1:4">
      <c r="A68" s="50" t="s">
        <v>6483</v>
      </c>
      <c r="B68" s="291" t="s">
        <v>6484</v>
      </c>
      <c r="C68" s="52">
        <v>271</v>
      </c>
      <c r="D68" s="52" t="s">
        <v>4582</v>
      </c>
    </row>
    <row r="69" ht="18" customHeight="1" spans="1:4">
      <c r="A69" s="50" t="s">
        <v>6485</v>
      </c>
      <c r="B69" s="291" t="s">
        <v>6486</v>
      </c>
      <c r="C69" s="52">
        <v>5.9</v>
      </c>
      <c r="D69" s="52" t="s">
        <v>6459</v>
      </c>
    </row>
    <row r="70" ht="18" customHeight="1" spans="1:4">
      <c r="A70" s="50" t="s">
        <v>6487</v>
      </c>
      <c r="B70" s="291" t="s">
        <v>6488</v>
      </c>
      <c r="C70" s="52">
        <v>5.7</v>
      </c>
      <c r="D70" s="52" t="s">
        <v>6459</v>
      </c>
    </row>
    <row r="71" ht="18" customHeight="1" spans="1:4">
      <c r="A71" s="50" t="s">
        <v>6489</v>
      </c>
      <c r="B71" s="291" t="s">
        <v>6490</v>
      </c>
      <c r="C71" s="52">
        <v>5.9</v>
      </c>
      <c r="D71" s="52" t="s">
        <v>6459</v>
      </c>
    </row>
    <row r="72" ht="18" customHeight="1" spans="1:4">
      <c r="A72" s="50" t="s">
        <v>6491</v>
      </c>
      <c r="B72" s="291" t="s">
        <v>6492</v>
      </c>
      <c r="C72" s="52">
        <v>2</v>
      </c>
      <c r="D72" s="52" t="s">
        <v>6471</v>
      </c>
    </row>
    <row r="73" ht="18" customHeight="1" spans="1:4">
      <c r="A73" s="50" t="s">
        <v>6493</v>
      </c>
      <c r="B73" s="291" t="s">
        <v>6494</v>
      </c>
      <c r="C73" s="52">
        <v>2</v>
      </c>
      <c r="D73" s="52" t="s">
        <v>6471</v>
      </c>
    </row>
    <row r="74" ht="18" customHeight="1" spans="1:4">
      <c r="A74" s="50" t="s">
        <v>6495</v>
      </c>
      <c r="B74" s="291" t="s">
        <v>6496</v>
      </c>
      <c r="C74" s="52">
        <v>1.4</v>
      </c>
      <c r="D74" s="52" t="s">
        <v>4582</v>
      </c>
    </row>
    <row r="75" ht="18" customHeight="1" spans="1:4">
      <c r="A75" s="50" t="s">
        <v>6497</v>
      </c>
      <c r="B75" s="291" t="s">
        <v>6498</v>
      </c>
      <c r="C75" s="52">
        <v>4.3</v>
      </c>
      <c r="D75" s="52" t="s">
        <v>6471</v>
      </c>
    </row>
    <row r="76" ht="18" customHeight="1" spans="1:4">
      <c r="A76" s="55" t="s">
        <v>6499</v>
      </c>
      <c r="B76" s="56" t="s">
        <v>6500</v>
      </c>
      <c r="C76" s="57">
        <v>4.5</v>
      </c>
      <c r="D76" s="52" t="s">
        <v>6471</v>
      </c>
    </row>
    <row r="77" ht="18" customHeight="1" spans="1:4">
      <c r="A77" s="55" t="s">
        <v>6501</v>
      </c>
      <c r="B77" s="56" t="s">
        <v>6502</v>
      </c>
      <c r="C77" s="57">
        <v>4.2</v>
      </c>
      <c r="D77" s="52" t="s">
        <v>6464</v>
      </c>
    </row>
    <row r="78" ht="18" customHeight="1" spans="1:4">
      <c r="A78" s="55" t="s">
        <v>6503</v>
      </c>
      <c r="B78" s="56" t="s">
        <v>6504</v>
      </c>
      <c r="C78" s="57">
        <v>10.6</v>
      </c>
      <c r="D78" s="52" t="s">
        <v>6464</v>
      </c>
    </row>
    <row r="79" ht="18" customHeight="1" spans="1:4">
      <c r="A79" s="55" t="s">
        <v>6505</v>
      </c>
      <c r="B79" s="56" t="s">
        <v>6506</v>
      </c>
      <c r="C79" s="57">
        <v>2.1</v>
      </c>
      <c r="D79" s="52" t="s">
        <v>6459</v>
      </c>
    </row>
    <row r="80" ht="18" customHeight="1" spans="1:4">
      <c r="A80" s="50" t="s">
        <v>6507</v>
      </c>
      <c r="B80" s="291" t="s">
        <v>6508</v>
      </c>
      <c r="C80" s="52">
        <v>130</v>
      </c>
      <c r="D80" s="53" t="s">
        <v>6509</v>
      </c>
    </row>
    <row r="81" ht="18" customHeight="1" spans="1:4">
      <c r="A81" s="50" t="s">
        <v>6510</v>
      </c>
      <c r="B81" s="61" t="s">
        <v>6511</v>
      </c>
      <c r="C81" s="52">
        <v>310</v>
      </c>
      <c r="D81" s="53" t="s">
        <v>6512</v>
      </c>
    </row>
    <row r="82" ht="18" customHeight="1" spans="1:4">
      <c r="A82" s="63" t="s">
        <v>6513</v>
      </c>
      <c r="B82" s="291" t="s">
        <v>6514</v>
      </c>
      <c r="C82" s="52">
        <v>259</v>
      </c>
      <c r="D82" s="53" t="s">
        <v>6515</v>
      </c>
    </row>
    <row r="83" ht="18" customHeight="1" spans="1:4">
      <c r="A83" s="50" t="s">
        <v>6516</v>
      </c>
      <c r="B83" s="287" t="s">
        <v>6517</v>
      </c>
      <c r="C83" s="57">
        <v>100</v>
      </c>
      <c r="D83" s="52" t="s">
        <v>6518</v>
      </c>
    </row>
    <row r="84" ht="18" customHeight="1" spans="1:4">
      <c r="A84" s="50" t="s">
        <v>6519</v>
      </c>
      <c r="B84" s="291" t="s">
        <v>6520</v>
      </c>
      <c r="C84" s="52">
        <v>8</v>
      </c>
      <c r="D84" s="52" t="s">
        <v>6521</v>
      </c>
    </row>
    <row r="85" ht="18" customHeight="1" spans="1:4">
      <c r="A85" s="50" t="s">
        <v>6522</v>
      </c>
      <c r="B85" s="291" t="s">
        <v>6523</v>
      </c>
      <c r="C85" s="52">
        <v>4.3</v>
      </c>
      <c r="D85" s="52" t="s">
        <v>6524</v>
      </c>
    </row>
    <row r="86" ht="18" customHeight="1" spans="1:4">
      <c r="A86" s="55" t="s">
        <v>6525</v>
      </c>
      <c r="B86" s="56" t="s">
        <v>6526</v>
      </c>
      <c r="C86" s="57">
        <v>3.6</v>
      </c>
      <c r="D86" s="52" t="s">
        <v>6527</v>
      </c>
    </row>
    <row r="87" ht="18" customHeight="1" spans="1:4">
      <c r="A87" s="55" t="s">
        <v>6528</v>
      </c>
      <c r="B87" s="56" t="s">
        <v>6529</v>
      </c>
      <c r="C87" s="57">
        <v>8.8</v>
      </c>
      <c r="D87" s="52" t="s">
        <v>6530</v>
      </c>
    </row>
    <row r="88" ht="18" customHeight="1" spans="1:4">
      <c r="A88" s="55" t="s">
        <v>6531</v>
      </c>
      <c r="B88" s="56" t="s">
        <v>6532</v>
      </c>
      <c r="C88" s="57">
        <v>10</v>
      </c>
      <c r="D88" s="52" t="s">
        <v>6533</v>
      </c>
    </row>
    <row r="89" ht="18" customHeight="1" spans="1:4">
      <c r="A89" s="55" t="s">
        <v>6534</v>
      </c>
      <c r="B89" s="56" t="s">
        <v>6535</v>
      </c>
      <c r="C89" s="57">
        <v>155.6</v>
      </c>
      <c r="D89" s="52" t="s">
        <v>6536</v>
      </c>
    </row>
    <row r="90" ht="18" customHeight="1" spans="1:4">
      <c r="A90" s="55" t="s">
        <v>6537</v>
      </c>
      <c r="B90" s="56" t="s">
        <v>6538</v>
      </c>
      <c r="C90" s="57">
        <v>10.2</v>
      </c>
      <c r="D90" s="52" t="s">
        <v>6539</v>
      </c>
    </row>
    <row r="91" ht="18" customHeight="1" spans="1:4">
      <c r="A91" s="50" t="s">
        <v>6540</v>
      </c>
      <c r="B91" s="291" t="s">
        <v>6541</v>
      </c>
      <c r="C91" s="52">
        <v>140</v>
      </c>
      <c r="D91" s="53" t="s">
        <v>6542</v>
      </c>
    </row>
    <row r="92" ht="18" customHeight="1" spans="1:4">
      <c r="A92" s="50" t="s">
        <v>6543</v>
      </c>
      <c r="B92" s="291" t="s">
        <v>6544</v>
      </c>
      <c r="C92" s="52">
        <v>286.2</v>
      </c>
      <c r="D92" s="53" t="s">
        <v>6545</v>
      </c>
    </row>
    <row r="93" ht="18" customHeight="1" spans="1:4">
      <c r="A93" s="50" t="s">
        <v>6546</v>
      </c>
      <c r="B93" s="291" t="s">
        <v>6547</v>
      </c>
      <c r="C93" s="52">
        <v>314.7</v>
      </c>
      <c r="D93" s="53" t="s">
        <v>6545</v>
      </c>
    </row>
    <row r="94" ht="18" customHeight="1" spans="1:4">
      <c r="A94" s="50" t="s">
        <v>6548</v>
      </c>
      <c r="B94" s="291" t="s">
        <v>6549</v>
      </c>
      <c r="C94" s="52">
        <v>309.6</v>
      </c>
      <c r="D94" s="53" t="s">
        <v>6545</v>
      </c>
    </row>
    <row r="95" ht="18" customHeight="1" spans="1:4">
      <c r="A95" s="50" t="s">
        <v>6550</v>
      </c>
      <c r="B95" s="291" t="s">
        <v>6551</v>
      </c>
      <c r="C95" s="52">
        <v>282</v>
      </c>
      <c r="D95" s="53" t="s">
        <v>6545</v>
      </c>
    </row>
    <row r="96" ht="18" customHeight="1" spans="1:4">
      <c r="A96" s="50" t="s">
        <v>6552</v>
      </c>
      <c r="B96" s="291" t="s">
        <v>6553</v>
      </c>
      <c r="C96" s="52">
        <v>270.4</v>
      </c>
      <c r="D96" s="53" t="s">
        <v>6545</v>
      </c>
    </row>
    <row r="97" ht="18" customHeight="1" spans="1:4">
      <c r="A97" s="50" t="s">
        <v>6554</v>
      </c>
      <c r="B97" s="52" t="s">
        <v>6555</v>
      </c>
      <c r="C97" s="52">
        <v>300.2</v>
      </c>
      <c r="D97" s="53" t="s">
        <v>6556</v>
      </c>
    </row>
    <row r="98" ht="18" customHeight="1" spans="1:4">
      <c r="A98" s="50" t="s">
        <v>6557</v>
      </c>
      <c r="B98" s="61" t="s">
        <v>6558</v>
      </c>
      <c r="C98" s="52">
        <v>448</v>
      </c>
      <c r="D98" s="53" t="s">
        <v>1782</v>
      </c>
    </row>
    <row r="99" ht="18" customHeight="1" spans="1:4">
      <c r="A99" s="50" t="s">
        <v>6559</v>
      </c>
      <c r="B99" s="62">
        <v>201702801115</v>
      </c>
      <c r="C99" s="52">
        <v>315</v>
      </c>
      <c r="D99" s="53" t="s">
        <v>6560</v>
      </c>
    </row>
    <row r="100" ht="18" customHeight="1" spans="1:4">
      <c r="A100" s="50" t="s">
        <v>6561</v>
      </c>
      <c r="B100" s="291" t="s">
        <v>6562</v>
      </c>
      <c r="C100" s="52">
        <v>301.6</v>
      </c>
      <c r="D100" s="52" t="s">
        <v>6563</v>
      </c>
    </row>
    <row r="101" ht="18" customHeight="1" spans="1:4">
      <c r="A101" s="50" t="s">
        <v>6564</v>
      </c>
      <c r="B101" s="291" t="s">
        <v>6565</v>
      </c>
      <c r="C101" s="52">
        <v>189</v>
      </c>
      <c r="D101" s="52" t="s">
        <v>6566</v>
      </c>
    </row>
    <row r="102" ht="18" customHeight="1" spans="1:4">
      <c r="A102" s="55" t="s">
        <v>6567</v>
      </c>
      <c r="B102" s="56" t="s">
        <v>6568</v>
      </c>
      <c r="C102" s="57">
        <v>32.8</v>
      </c>
      <c r="D102" s="52" t="s">
        <v>6569</v>
      </c>
    </row>
    <row r="103" ht="18" customHeight="1" spans="1:4">
      <c r="A103" s="55" t="s">
        <v>6570</v>
      </c>
      <c r="B103" s="56" t="s">
        <v>6571</v>
      </c>
      <c r="C103" s="57">
        <v>90.1</v>
      </c>
      <c r="D103" s="52" t="s">
        <v>6572</v>
      </c>
    </row>
    <row r="104" ht="18" customHeight="1" spans="1:4">
      <c r="A104" s="55" t="s">
        <v>6573</v>
      </c>
      <c r="B104" s="56" t="s">
        <v>6574</v>
      </c>
      <c r="C104" s="57">
        <v>4.4</v>
      </c>
      <c r="D104" s="52" t="s">
        <v>6572</v>
      </c>
    </row>
    <row r="105" ht="18" customHeight="1" spans="1:4">
      <c r="A105" s="55" t="s">
        <v>6575</v>
      </c>
      <c r="B105" s="56" t="s">
        <v>6576</v>
      </c>
      <c r="C105" s="57">
        <v>2.3</v>
      </c>
      <c r="D105" s="52" t="s">
        <v>6577</v>
      </c>
    </row>
    <row r="106" ht="18" customHeight="1" spans="1:4">
      <c r="A106" s="50" t="s">
        <v>6578</v>
      </c>
      <c r="B106" s="52" t="s">
        <v>6579</v>
      </c>
      <c r="C106" s="52">
        <v>8.8</v>
      </c>
      <c r="D106" s="53" t="s">
        <v>6580</v>
      </c>
    </row>
    <row r="107" ht="18" customHeight="1" spans="1:4">
      <c r="A107" s="50" t="s">
        <v>6581</v>
      </c>
      <c r="B107" s="291" t="s">
        <v>6582</v>
      </c>
      <c r="C107" s="52">
        <v>68.8</v>
      </c>
      <c r="D107" s="52" t="s">
        <v>6583</v>
      </c>
    </row>
    <row r="108" ht="18" customHeight="1" spans="1:4">
      <c r="A108" s="50" t="s">
        <v>6584</v>
      </c>
      <c r="B108" s="291" t="s">
        <v>6585</v>
      </c>
      <c r="C108" s="52">
        <v>2.5</v>
      </c>
      <c r="D108" s="52" t="s">
        <v>6586</v>
      </c>
    </row>
    <row r="109" ht="18" customHeight="1" spans="1:4">
      <c r="A109" s="50" t="s">
        <v>6587</v>
      </c>
      <c r="B109" s="291" t="s">
        <v>6588</v>
      </c>
      <c r="C109" s="52">
        <v>136</v>
      </c>
      <c r="D109" s="52" t="s">
        <v>6589</v>
      </c>
    </row>
    <row r="110" ht="18" customHeight="1" spans="1:4">
      <c r="A110" s="50" t="s">
        <v>6590</v>
      </c>
      <c r="B110" s="291" t="s">
        <v>6591</v>
      </c>
      <c r="C110" s="52">
        <v>5.3</v>
      </c>
      <c r="D110" s="52" t="s">
        <v>6592</v>
      </c>
    </row>
    <row r="111" ht="18" customHeight="1" spans="1:4">
      <c r="A111" s="50" t="s">
        <v>6593</v>
      </c>
      <c r="B111" s="291" t="s">
        <v>6594</v>
      </c>
      <c r="C111" s="52">
        <v>48</v>
      </c>
      <c r="D111" s="52" t="s">
        <v>6595</v>
      </c>
    </row>
    <row r="112" ht="18" customHeight="1" spans="1:4">
      <c r="A112" s="50" t="s">
        <v>6596</v>
      </c>
      <c r="B112" s="291" t="s">
        <v>6597</v>
      </c>
      <c r="C112" s="52">
        <v>56</v>
      </c>
      <c r="D112" s="52" t="s">
        <v>6598</v>
      </c>
    </row>
    <row r="113" ht="18" customHeight="1" spans="1:4">
      <c r="A113" s="55" t="s">
        <v>6599</v>
      </c>
      <c r="B113" s="56" t="s">
        <v>6600</v>
      </c>
      <c r="C113" s="57">
        <v>9.2</v>
      </c>
      <c r="D113" s="52" t="s">
        <v>6601</v>
      </c>
    </row>
    <row r="114" ht="18" customHeight="1" spans="1:4">
      <c r="A114" s="64" t="s">
        <v>6602</v>
      </c>
      <c r="B114" s="65" t="s">
        <v>6603</v>
      </c>
      <c r="C114" s="66">
        <v>320</v>
      </c>
      <c r="D114" s="67" t="s">
        <v>6604</v>
      </c>
    </row>
    <row r="115" ht="18" customHeight="1" spans="1:4">
      <c r="A115" s="50" t="s">
        <v>6605</v>
      </c>
      <c r="B115" s="61" t="s">
        <v>6606</v>
      </c>
      <c r="C115" s="52">
        <v>5.6</v>
      </c>
      <c r="D115" s="53" t="s">
        <v>6607</v>
      </c>
    </row>
    <row r="116" ht="18" customHeight="1" spans="1:4">
      <c r="A116" s="50" t="s">
        <v>6608</v>
      </c>
      <c r="B116" s="291" t="s">
        <v>6609</v>
      </c>
      <c r="C116" s="52">
        <v>120</v>
      </c>
      <c r="D116" s="52" t="s">
        <v>6610</v>
      </c>
    </row>
    <row r="117" ht="18" customHeight="1" spans="1:4">
      <c r="A117" s="50" t="s">
        <v>6611</v>
      </c>
      <c r="B117" s="291" t="s">
        <v>6612</v>
      </c>
      <c r="C117" s="52">
        <v>107.9</v>
      </c>
      <c r="D117" s="52" t="s">
        <v>6613</v>
      </c>
    </row>
    <row r="118" ht="18" customHeight="1" spans="1:4">
      <c r="A118" s="50" t="s">
        <v>6614</v>
      </c>
      <c r="B118" s="291" t="s">
        <v>6615</v>
      </c>
      <c r="C118" s="52">
        <v>3.2</v>
      </c>
      <c r="D118" s="52" t="s">
        <v>6607</v>
      </c>
    </row>
    <row r="119" ht="18" customHeight="1" spans="1:4">
      <c r="A119" s="50" t="s">
        <v>6616</v>
      </c>
      <c r="B119" s="291" t="s">
        <v>6617</v>
      </c>
      <c r="C119" s="52">
        <v>36</v>
      </c>
      <c r="D119" s="52" t="s">
        <v>6618</v>
      </c>
    </row>
    <row r="120" ht="18" customHeight="1" spans="1:4">
      <c r="A120" s="50" t="s">
        <v>6619</v>
      </c>
      <c r="B120" s="291" t="s">
        <v>6620</v>
      </c>
      <c r="C120" s="52">
        <v>59.8</v>
      </c>
      <c r="D120" s="52" t="s">
        <v>6621</v>
      </c>
    </row>
    <row r="121" ht="18" customHeight="1" spans="1:4">
      <c r="A121" s="50" t="s">
        <v>6622</v>
      </c>
      <c r="B121" s="291" t="s">
        <v>6623</v>
      </c>
      <c r="C121" s="52">
        <v>36</v>
      </c>
      <c r="D121" s="52" t="s">
        <v>6624</v>
      </c>
    </row>
    <row r="122" ht="18" customHeight="1" spans="1:4">
      <c r="A122" s="55" t="s">
        <v>6625</v>
      </c>
      <c r="B122" s="56" t="s">
        <v>6626</v>
      </c>
      <c r="C122" s="57">
        <v>11.2</v>
      </c>
      <c r="D122" s="52" t="s">
        <v>6627</v>
      </c>
    </row>
    <row r="123" ht="18" customHeight="1" spans="1:4">
      <c r="A123" s="55" t="s">
        <v>6628</v>
      </c>
      <c r="B123" s="56" t="s">
        <v>6629</v>
      </c>
      <c r="C123" s="57">
        <v>10.3</v>
      </c>
      <c r="D123" s="52" t="s">
        <v>6607</v>
      </c>
    </row>
    <row r="124" ht="18" customHeight="1" spans="1:4">
      <c r="A124" s="55" t="s">
        <v>6630</v>
      </c>
      <c r="B124" s="56" t="s">
        <v>6631</v>
      </c>
      <c r="C124" s="57">
        <v>9.2</v>
      </c>
      <c r="D124" s="52" t="s">
        <v>6632</v>
      </c>
    </row>
    <row r="125" ht="18" customHeight="1" spans="1:4">
      <c r="A125" s="50" t="s">
        <v>6633</v>
      </c>
      <c r="B125" s="291" t="s">
        <v>6634</v>
      </c>
      <c r="C125" s="52">
        <v>10.4</v>
      </c>
      <c r="D125" s="53" t="s">
        <v>6635</v>
      </c>
    </row>
    <row r="126" ht="18" customHeight="1" spans="1:4">
      <c r="A126" s="50" t="s">
        <v>6636</v>
      </c>
      <c r="B126" s="291" t="s">
        <v>6637</v>
      </c>
      <c r="C126" s="52">
        <v>8.9</v>
      </c>
      <c r="D126" s="53" t="s">
        <v>6635</v>
      </c>
    </row>
    <row r="127" ht="18" customHeight="1" spans="1:4">
      <c r="A127" s="50" t="s">
        <v>6638</v>
      </c>
      <c r="B127" s="291" t="s">
        <v>6639</v>
      </c>
      <c r="C127" s="52">
        <v>12.9</v>
      </c>
      <c r="D127" s="53" t="s">
        <v>6640</v>
      </c>
    </row>
    <row r="128" ht="18" customHeight="1" spans="1:4">
      <c r="A128" s="50" t="s">
        <v>6641</v>
      </c>
      <c r="B128" s="61" t="s">
        <v>6642</v>
      </c>
      <c r="C128" s="52">
        <v>8.7</v>
      </c>
      <c r="D128" s="53" t="s">
        <v>6635</v>
      </c>
    </row>
    <row r="129" ht="18" customHeight="1" spans="1:4">
      <c r="A129" s="50" t="s">
        <v>6643</v>
      </c>
      <c r="B129" s="61" t="s">
        <v>6644</v>
      </c>
      <c r="C129" s="52">
        <v>8.7</v>
      </c>
      <c r="D129" s="53" t="s">
        <v>6635</v>
      </c>
    </row>
    <row r="130" ht="18" customHeight="1" spans="1:4">
      <c r="A130" s="50" t="s">
        <v>6645</v>
      </c>
      <c r="B130" s="61" t="s">
        <v>6646</v>
      </c>
      <c r="C130" s="52">
        <v>7.9</v>
      </c>
      <c r="D130" s="53" t="s">
        <v>6635</v>
      </c>
    </row>
    <row r="131" ht="18" customHeight="1" spans="1:4">
      <c r="A131" s="50" t="s">
        <v>6647</v>
      </c>
      <c r="B131" s="61" t="s">
        <v>6648</v>
      </c>
      <c r="C131" s="52">
        <v>8</v>
      </c>
      <c r="D131" s="53" t="s">
        <v>6635</v>
      </c>
    </row>
    <row r="132" ht="18" customHeight="1" spans="1:4">
      <c r="A132" s="50" t="s">
        <v>6649</v>
      </c>
      <c r="B132" s="52" t="s">
        <v>6650</v>
      </c>
      <c r="C132" s="52">
        <v>8.2</v>
      </c>
      <c r="D132" s="53" t="s">
        <v>6635</v>
      </c>
    </row>
    <row r="133" ht="18" customHeight="1" spans="1:4">
      <c r="A133" s="50" t="s">
        <v>6651</v>
      </c>
      <c r="B133" s="52" t="s">
        <v>6652</v>
      </c>
      <c r="C133" s="52">
        <v>8.1</v>
      </c>
      <c r="D133" s="53" t="s">
        <v>6635</v>
      </c>
    </row>
    <row r="134" ht="18" customHeight="1" spans="1:4">
      <c r="A134" s="50" t="s">
        <v>6653</v>
      </c>
      <c r="B134" s="291" t="s">
        <v>6654</v>
      </c>
      <c r="C134" s="52">
        <v>17.7</v>
      </c>
      <c r="D134" s="53" t="s">
        <v>6635</v>
      </c>
    </row>
    <row r="135" ht="18" customHeight="1" spans="1:4">
      <c r="A135" s="50" t="s">
        <v>6655</v>
      </c>
      <c r="B135" s="291" t="s">
        <v>6656</v>
      </c>
      <c r="C135" s="52">
        <v>8.3</v>
      </c>
      <c r="D135" s="53" t="s">
        <v>6635</v>
      </c>
    </row>
    <row r="136" ht="18" customHeight="1" spans="1:4">
      <c r="A136" s="50" t="s">
        <v>6657</v>
      </c>
      <c r="B136" s="291" t="s">
        <v>6658</v>
      </c>
      <c r="C136" s="52">
        <v>448</v>
      </c>
      <c r="D136" s="53" t="s">
        <v>6659</v>
      </c>
    </row>
    <row r="137" ht="18" customHeight="1" spans="1:4">
      <c r="A137" s="50" t="s">
        <v>6660</v>
      </c>
      <c r="B137" s="291" t="s">
        <v>6661</v>
      </c>
      <c r="C137" s="52">
        <v>301</v>
      </c>
      <c r="D137" s="53" t="s">
        <v>6662</v>
      </c>
    </row>
    <row r="138" ht="18" customHeight="1" spans="1:4">
      <c r="A138" s="50" t="s">
        <v>6663</v>
      </c>
      <c r="B138" s="291" t="s">
        <v>6664</v>
      </c>
      <c r="C138" s="52">
        <v>3.2</v>
      </c>
      <c r="D138" s="52" t="s">
        <v>6635</v>
      </c>
    </row>
    <row r="139" ht="18" customHeight="1" spans="1:4">
      <c r="A139" s="50" t="s">
        <v>6665</v>
      </c>
      <c r="B139" s="291" t="s">
        <v>6666</v>
      </c>
      <c r="C139" s="52">
        <v>3.1</v>
      </c>
      <c r="D139" s="52" t="s">
        <v>6635</v>
      </c>
    </row>
    <row r="140" ht="18" customHeight="1" spans="1:4">
      <c r="A140" s="50" t="s">
        <v>6667</v>
      </c>
      <c r="B140" s="291" t="s">
        <v>6668</v>
      </c>
      <c r="C140" s="52">
        <v>3.2</v>
      </c>
      <c r="D140" s="52" t="s">
        <v>6635</v>
      </c>
    </row>
    <row r="141" ht="18" customHeight="1" spans="1:4">
      <c r="A141" s="50" t="s">
        <v>6669</v>
      </c>
      <c r="B141" s="291" t="s">
        <v>6670</v>
      </c>
      <c r="C141" s="52">
        <v>9</v>
      </c>
      <c r="D141" s="52" t="s">
        <v>6671</v>
      </c>
    </row>
    <row r="142" ht="18" customHeight="1" spans="1:4">
      <c r="A142" s="50" t="s">
        <v>6672</v>
      </c>
      <c r="B142" s="291" t="s">
        <v>6673</v>
      </c>
      <c r="C142" s="52">
        <v>9</v>
      </c>
      <c r="D142" s="52" t="s">
        <v>6671</v>
      </c>
    </row>
    <row r="143" ht="18" customHeight="1" spans="1:4">
      <c r="A143" s="50" t="s">
        <v>6674</v>
      </c>
      <c r="B143" s="291" t="s">
        <v>6675</v>
      </c>
      <c r="C143" s="52">
        <v>8.3</v>
      </c>
      <c r="D143" s="52" t="s">
        <v>6635</v>
      </c>
    </row>
    <row r="144" ht="18" customHeight="1" spans="1:4">
      <c r="A144" s="50" t="s">
        <v>6676</v>
      </c>
      <c r="B144" s="291" t="s">
        <v>6677</v>
      </c>
      <c r="C144" s="52">
        <v>9</v>
      </c>
      <c r="D144" s="52" t="s">
        <v>6671</v>
      </c>
    </row>
    <row r="145" ht="18" customHeight="1" spans="1:4">
      <c r="A145" s="50" t="s">
        <v>6678</v>
      </c>
      <c r="B145" s="291" t="s">
        <v>6679</v>
      </c>
      <c r="C145" s="52">
        <v>9.7</v>
      </c>
      <c r="D145" s="52" t="s">
        <v>6671</v>
      </c>
    </row>
    <row r="146" ht="18" customHeight="1" spans="1:4">
      <c r="A146" s="50" t="s">
        <v>6680</v>
      </c>
      <c r="B146" s="291" t="s">
        <v>6681</v>
      </c>
      <c r="C146" s="52">
        <v>8.9</v>
      </c>
      <c r="D146" s="52" t="s">
        <v>6671</v>
      </c>
    </row>
    <row r="147" ht="18" customHeight="1" spans="1:4">
      <c r="A147" s="50" t="s">
        <v>6682</v>
      </c>
      <c r="B147" s="291" t="s">
        <v>6683</v>
      </c>
      <c r="C147" s="52">
        <v>6.1</v>
      </c>
      <c r="D147" s="52" t="s">
        <v>6684</v>
      </c>
    </row>
    <row r="148" ht="18" customHeight="1" spans="1:4">
      <c r="A148" s="50" t="s">
        <v>6685</v>
      </c>
      <c r="B148" s="291" t="s">
        <v>6686</v>
      </c>
      <c r="C148" s="52">
        <v>9</v>
      </c>
      <c r="D148" s="52" t="s">
        <v>6671</v>
      </c>
    </row>
    <row r="149" ht="18" customHeight="1" spans="1:4">
      <c r="A149" s="50" t="s">
        <v>6687</v>
      </c>
      <c r="B149" s="291" t="s">
        <v>6688</v>
      </c>
      <c r="C149" s="52">
        <v>8</v>
      </c>
      <c r="D149" s="52" t="s">
        <v>6635</v>
      </c>
    </row>
    <row r="150" ht="18" customHeight="1" spans="1:4">
      <c r="A150" s="50" t="s">
        <v>6689</v>
      </c>
      <c r="B150" s="287" t="s">
        <v>6690</v>
      </c>
      <c r="C150" s="52">
        <v>100</v>
      </c>
      <c r="D150" s="52" t="s">
        <v>6635</v>
      </c>
    </row>
    <row r="151" ht="18" customHeight="1" spans="1:4">
      <c r="A151" s="55" t="s">
        <v>6691</v>
      </c>
      <c r="B151" s="56" t="s">
        <v>6692</v>
      </c>
      <c r="C151" s="57">
        <v>7.5</v>
      </c>
      <c r="D151" s="52" t="s">
        <v>6635</v>
      </c>
    </row>
    <row r="152" ht="18" customHeight="1" spans="1:4">
      <c r="A152" s="55" t="s">
        <v>6693</v>
      </c>
      <c r="B152" s="56" t="s">
        <v>6694</v>
      </c>
      <c r="C152" s="57">
        <v>9.1</v>
      </c>
      <c r="D152" s="52" t="s">
        <v>6635</v>
      </c>
    </row>
    <row r="153" ht="18" customHeight="1" spans="1:4">
      <c r="A153" s="55" t="s">
        <v>6695</v>
      </c>
      <c r="B153" s="56" t="s">
        <v>6696</v>
      </c>
      <c r="C153" s="57">
        <v>9</v>
      </c>
      <c r="D153" s="52" t="s">
        <v>6635</v>
      </c>
    </row>
    <row r="154" ht="18" customHeight="1" spans="1:4">
      <c r="A154" s="55" t="s">
        <v>6697</v>
      </c>
      <c r="B154" s="56" t="s">
        <v>6698</v>
      </c>
      <c r="C154" s="57">
        <v>12.4</v>
      </c>
      <c r="D154" s="52" t="s">
        <v>6699</v>
      </c>
    </row>
    <row r="155" ht="18" customHeight="1" spans="1:4">
      <c r="A155" s="55" t="s">
        <v>6700</v>
      </c>
      <c r="B155" s="56" t="s">
        <v>6701</v>
      </c>
      <c r="C155" s="57">
        <v>3.7</v>
      </c>
      <c r="D155" s="52" t="s">
        <v>6635</v>
      </c>
    </row>
    <row r="156" ht="18" customHeight="1" spans="1:4">
      <c r="A156" s="55" t="s">
        <v>6702</v>
      </c>
      <c r="B156" s="56" t="s">
        <v>6703</v>
      </c>
      <c r="C156" s="57">
        <v>3.1</v>
      </c>
      <c r="D156" s="52" t="s">
        <v>6635</v>
      </c>
    </row>
    <row r="157" ht="18" customHeight="1" spans="1:4">
      <c r="A157" s="55" t="s">
        <v>6704</v>
      </c>
      <c r="B157" s="56" t="s">
        <v>6705</v>
      </c>
      <c r="C157" s="57" t="s">
        <v>6706</v>
      </c>
      <c r="D157" s="52" t="s">
        <v>6635</v>
      </c>
    </row>
    <row r="158" ht="18" customHeight="1" spans="1:4">
      <c r="A158" s="55" t="s">
        <v>6707</v>
      </c>
      <c r="B158" s="56" t="s">
        <v>6708</v>
      </c>
      <c r="C158" s="57">
        <v>106</v>
      </c>
      <c r="D158" s="52" t="s">
        <v>6709</v>
      </c>
    </row>
    <row r="159" ht="18" customHeight="1" spans="1:4">
      <c r="A159" s="55" t="s">
        <v>6710</v>
      </c>
      <c r="B159" s="56" t="s">
        <v>6711</v>
      </c>
      <c r="C159" s="57">
        <v>8.9</v>
      </c>
      <c r="D159" s="52" t="s">
        <v>6635</v>
      </c>
    </row>
    <row r="160" ht="18" customHeight="1" spans="1:4">
      <c r="A160" s="50" t="s">
        <v>6712</v>
      </c>
      <c r="B160" s="291" t="s">
        <v>6713</v>
      </c>
      <c r="C160" s="52">
        <v>5.6</v>
      </c>
      <c r="D160" s="52" t="s">
        <v>6714</v>
      </c>
    </row>
    <row r="161" ht="18" customHeight="1" spans="1:4">
      <c r="A161" s="50" t="s">
        <v>6715</v>
      </c>
      <c r="B161" s="291" t="s">
        <v>6716</v>
      </c>
      <c r="C161" s="52">
        <v>1.9</v>
      </c>
      <c r="D161" s="52" t="s">
        <v>6717</v>
      </c>
    </row>
    <row r="162" ht="18" customHeight="1" spans="1:4">
      <c r="A162" s="50" t="s">
        <v>6718</v>
      </c>
      <c r="B162" s="291" t="s">
        <v>6719</v>
      </c>
      <c r="C162" s="52">
        <v>1.8</v>
      </c>
      <c r="D162" s="52" t="s">
        <v>6720</v>
      </c>
    </row>
    <row r="163" ht="18" customHeight="1" spans="1:4">
      <c r="A163" s="50" t="s">
        <v>6721</v>
      </c>
      <c r="B163" s="291" t="s">
        <v>6722</v>
      </c>
      <c r="C163" s="52">
        <v>20.4</v>
      </c>
      <c r="D163" s="52" t="s">
        <v>6714</v>
      </c>
    </row>
    <row r="164" ht="18" customHeight="1" spans="1:4">
      <c r="A164" s="55" t="s">
        <v>6723</v>
      </c>
      <c r="B164" s="56" t="s">
        <v>6724</v>
      </c>
      <c r="C164" s="57">
        <v>9</v>
      </c>
      <c r="D164" s="52" t="s">
        <v>6725</v>
      </c>
    </row>
    <row r="165" ht="18" customHeight="1" spans="1:4">
      <c r="A165" s="55" t="s">
        <v>6726</v>
      </c>
      <c r="B165" s="287" t="s">
        <v>6727</v>
      </c>
      <c r="C165" s="57">
        <v>12.3</v>
      </c>
      <c r="D165" s="52" t="s">
        <v>6728</v>
      </c>
    </row>
    <row r="166" ht="18" customHeight="1" spans="1:4">
      <c r="A166" s="50" t="s">
        <v>6729</v>
      </c>
      <c r="B166" s="52" t="s">
        <v>6730</v>
      </c>
      <c r="C166" s="52">
        <v>257.1</v>
      </c>
      <c r="D166" s="53" t="s">
        <v>6731</v>
      </c>
    </row>
    <row r="167" ht="18" customHeight="1" spans="1:4">
      <c r="A167" s="50" t="s">
        <v>6732</v>
      </c>
      <c r="B167" s="51">
        <v>201802502240</v>
      </c>
      <c r="C167" s="52">
        <v>263.8</v>
      </c>
      <c r="D167" s="53" t="s">
        <v>6731</v>
      </c>
    </row>
    <row r="168" ht="18" customHeight="1" spans="1:4">
      <c r="A168" s="50" t="s">
        <v>6733</v>
      </c>
      <c r="B168" s="51" t="s">
        <v>6734</v>
      </c>
      <c r="C168" s="52" t="s">
        <v>6735</v>
      </c>
      <c r="D168" s="53" t="s">
        <v>6731</v>
      </c>
    </row>
    <row r="169" ht="18" customHeight="1" spans="1:4">
      <c r="A169" s="50" t="s">
        <v>6736</v>
      </c>
      <c r="B169" s="291" t="s">
        <v>6737</v>
      </c>
      <c r="C169" s="52">
        <v>43.2</v>
      </c>
      <c r="D169" s="53" t="s">
        <v>6738</v>
      </c>
    </row>
    <row r="170" ht="18" customHeight="1" spans="1:4">
      <c r="A170" s="50" t="s">
        <v>6739</v>
      </c>
      <c r="B170" s="291" t="s">
        <v>6740</v>
      </c>
      <c r="C170" s="52">
        <v>6.8</v>
      </c>
      <c r="D170" s="52" t="s">
        <v>6741</v>
      </c>
    </row>
    <row r="171" ht="18" customHeight="1" spans="1:4">
      <c r="A171" s="50" t="s">
        <v>6742</v>
      </c>
      <c r="B171" s="291" t="s">
        <v>6743</v>
      </c>
      <c r="C171" s="52">
        <v>11.7</v>
      </c>
      <c r="D171" s="52" t="s">
        <v>6744</v>
      </c>
    </row>
    <row r="172" ht="18" customHeight="1" spans="1:4">
      <c r="A172" s="50" t="s">
        <v>6745</v>
      </c>
      <c r="B172" s="291" t="s">
        <v>6746</v>
      </c>
      <c r="C172" s="52">
        <v>9.7</v>
      </c>
      <c r="D172" s="52" t="s">
        <v>6744</v>
      </c>
    </row>
    <row r="173" ht="18" customHeight="1" spans="1:4">
      <c r="A173" s="50" t="s">
        <v>6747</v>
      </c>
      <c r="B173" s="291" t="s">
        <v>6748</v>
      </c>
      <c r="C173" s="52">
        <v>19.8</v>
      </c>
      <c r="D173" s="52" t="s">
        <v>6749</v>
      </c>
    </row>
    <row r="174" ht="18" customHeight="1" spans="1:4">
      <c r="A174" s="50" t="s">
        <v>6750</v>
      </c>
      <c r="B174" s="291" t="s">
        <v>6751</v>
      </c>
      <c r="C174" s="52">
        <v>112</v>
      </c>
      <c r="D174" s="52" t="s">
        <v>6752</v>
      </c>
    </row>
    <row r="175" ht="18" customHeight="1" spans="1:4">
      <c r="A175" s="55" t="s">
        <v>6753</v>
      </c>
      <c r="B175" s="56" t="s">
        <v>6754</v>
      </c>
      <c r="C175" s="57">
        <v>48</v>
      </c>
      <c r="D175" s="52" t="s">
        <v>6755</v>
      </c>
    </row>
    <row r="176" ht="18" customHeight="1" spans="1:4">
      <c r="A176" s="55" t="s">
        <v>6756</v>
      </c>
      <c r="B176" s="56" t="s">
        <v>6757</v>
      </c>
      <c r="C176" s="57">
        <v>48</v>
      </c>
      <c r="D176" s="52" t="s">
        <v>6758</v>
      </c>
    </row>
    <row r="177" ht="18" customHeight="1" spans="1:4">
      <c r="A177" s="55" t="s">
        <v>6759</v>
      </c>
      <c r="B177" s="56" t="s">
        <v>6760</v>
      </c>
      <c r="C177" s="57">
        <v>1.3</v>
      </c>
      <c r="D177" s="52" t="s">
        <v>6761</v>
      </c>
    </row>
    <row r="178" ht="18" customHeight="1" spans="1:4">
      <c r="A178" s="50" t="s">
        <v>6762</v>
      </c>
      <c r="B178" s="58">
        <v>201802810437</v>
      </c>
      <c r="C178" s="52">
        <v>3.1</v>
      </c>
      <c r="D178" s="53" t="s">
        <v>6763</v>
      </c>
    </row>
    <row r="179" ht="18" customHeight="1" spans="1:4">
      <c r="A179" s="50" t="s">
        <v>6764</v>
      </c>
      <c r="B179" s="291" t="s">
        <v>6765</v>
      </c>
      <c r="C179" s="52">
        <v>303.8</v>
      </c>
      <c r="D179" s="53" t="s">
        <v>6766</v>
      </c>
    </row>
    <row r="180" ht="18" customHeight="1" spans="1:4">
      <c r="A180" s="50" t="s">
        <v>6767</v>
      </c>
      <c r="B180" s="61" t="s">
        <v>6768</v>
      </c>
      <c r="C180" s="52">
        <v>36.2</v>
      </c>
      <c r="D180" s="53" t="s">
        <v>6769</v>
      </c>
    </row>
    <row r="181" ht="18" customHeight="1" spans="1:4">
      <c r="A181" s="50" t="s">
        <v>6770</v>
      </c>
      <c r="B181" s="291" t="s">
        <v>6771</v>
      </c>
      <c r="C181" s="52">
        <v>4.6</v>
      </c>
      <c r="D181" s="52" t="s">
        <v>6763</v>
      </c>
    </row>
    <row r="182" ht="18" customHeight="1" spans="1:4">
      <c r="A182" s="50" t="s">
        <v>6772</v>
      </c>
      <c r="B182" s="291" t="s">
        <v>6773</v>
      </c>
      <c r="C182" s="52">
        <v>2.5</v>
      </c>
      <c r="D182" s="52" t="s">
        <v>6763</v>
      </c>
    </row>
    <row r="183" ht="18" customHeight="1" spans="1:4">
      <c r="A183" s="50" t="s">
        <v>6774</v>
      </c>
      <c r="B183" s="291" t="s">
        <v>6775</v>
      </c>
      <c r="C183" s="52">
        <v>2.9</v>
      </c>
      <c r="D183" s="52" t="s">
        <v>6763</v>
      </c>
    </row>
    <row r="184" ht="18" customHeight="1" spans="1:4">
      <c r="A184" s="50" t="s">
        <v>6776</v>
      </c>
      <c r="B184" s="291" t="s">
        <v>6777</v>
      </c>
      <c r="C184" s="52">
        <v>2.5</v>
      </c>
      <c r="D184" s="52" t="s">
        <v>6763</v>
      </c>
    </row>
    <row r="185" ht="18" customHeight="1" spans="1:4">
      <c r="A185" s="50" t="s">
        <v>6778</v>
      </c>
      <c r="B185" s="291" t="s">
        <v>6779</v>
      </c>
      <c r="C185" s="52">
        <v>3.1</v>
      </c>
      <c r="D185" s="52" t="s">
        <v>6763</v>
      </c>
    </row>
    <row r="186" ht="18" customHeight="1" spans="1:4">
      <c r="A186" s="50" t="s">
        <v>6780</v>
      </c>
      <c r="B186" s="291" t="s">
        <v>6781</v>
      </c>
      <c r="C186" s="52">
        <v>7.4</v>
      </c>
      <c r="D186" s="52" t="s">
        <v>6763</v>
      </c>
    </row>
    <row r="187" ht="18" customHeight="1" spans="1:4">
      <c r="A187" s="50" t="s">
        <v>6782</v>
      </c>
      <c r="B187" s="291" t="s">
        <v>6783</v>
      </c>
      <c r="C187" s="52">
        <v>10.4</v>
      </c>
      <c r="D187" s="52" t="s">
        <v>6784</v>
      </c>
    </row>
    <row r="188" ht="18" customHeight="1" spans="1:4">
      <c r="A188" s="50" t="s">
        <v>6785</v>
      </c>
      <c r="B188" s="291" t="s">
        <v>6786</v>
      </c>
      <c r="C188" s="52">
        <v>2.4</v>
      </c>
      <c r="D188" s="52" t="s">
        <v>6763</v>
      </c>
    </row>
    <row r="189" ht="18" customHeight="1" spans="1:4">
      <c r="A189" s="50" t="s">
        <v>6787</v>
      </c>
      <c r="B189" s="291" t="s">
        <v>6788</v>
      </c>
      <c r="C189" s="52">
        <v>2.1</v>
      </c>
      <c r="D189" s="52" t="s">
        <v>6763</v>
      </c>
    </row>
    <row r="190" ht="18" customHeight="1" spans="1:4">
      <c r="A190" s="50" t="s">
        <v>6789</v>
      </c>
      <c r="B190" s="291" t="s">
        <v>6790</v>
      </c>
      <c r="C190" s="52">
        <v>71.1</v>
      </c>
      <c r="D190" s="52" t="s">
        <v>6791</v>
      </c>
    </row>
    <row r="191" ht="18" customHeight="1" spans="1:4">
      <c r="A191" s="50" t="s">
        <v>6792</v>
      </c>
      <c r="B191" s="291" t="s">
        <v>6793</v>
      </c>
      <c r="C191" s="52">
        <v>7.7</v>
      </c>
      <c r="D191" s="52" t="s">
        <v>6794</v>
      </c>
    </row>
    <row r="192" ht="18" customHeight="1" spans="1:4">
      <c r="A192" s="55" t="s">
        <v>6795</v>
      </c>
      <c r="B192" s="56" t="s">
        <v>6796</v>
      </c>
      <c r="C192" s="57">
        <v>2</v>
      </c>
      <c r="D192" s="52" t="s">
        <v>6763</v>
      </c>
    </row>
    <row r="193" ht="18" customHeight="1" spans="1:4">
      <c r="A193" s="55" t="s">
        <v>6797</v>
      </c>
      <c r="B193" s="56" t="s">
        <v>6798</v>
      </c>
      <c r="C193" s="57">
        <v>10.4</v>
      </c>
      <c r="D193" s="52" t="s">
        <v>6799</v>
      </c>
    </row>
    <row r="194" ht="18" customHeight="1" spans="1:4">
      <c r="A194" s="55" t="s">
        <v>6800</v>
      </c>
      <c r="B194" s="56" t="s">
        <v>6801</v>
      </c>
      <c r="C194" s="57">
        <v>1.1</v>
      </c>
      <c r="D194" s="52" t="s">
        <v>6763</v>
      </c>
    </row>
    <row r="195" ht="18" customHeight="1" spans="1:4">
      <c r="A195" s="55" t="s">
        <v>6802</v>
      </c>
      <c r="B195" s="56" t="s">
        <v>6803</v>
      </c>
      <c r="C195" s="57">
        <v>1.1</v>
      </c>
      <c r="D195" s="52" t="s">
        <v>6763</v>
      </c>
    </row>
    <row r="196" ht="18" customHeight="1" spans="1:4">
      <c r="A196" s="55" t="s">
        <v>6804</v>
      </c>
      <c r="B196" s="56" t="s">
        <v>6805</v>
      </c>
      <c r="C196" s="57">
        <v>48.7</v>
      </c>
      <c r="D196" s="52" t="s">
        <v>6806</v>
      </c>
    </row>
    <row r="197" ht="18" customHeight="1" spans="1:4">
      <c r="A197" s="55" t="s">
        <v>6807</v>
      </c>
      <c r="B197" s="56" t="s">
        <v>6808</v>
      </c>
      <c r="C197" s="57">
        <v>70</v>
      </c>
      <c r="D197" s="52" t="s">
        <v>6809</v>
      </c>
    </row>
    <row r="198" ht="18" customHeight="1" spans="1:4">
      <c r="A198" s="55" t="s">
        <v>6810</v>
      </c>
      <c r="B198" s="56" t="s">
        <v>6811</v>
      </c>
      <c r="C198" s="57">
        <v>1.3</v>
      </c>
      <c r="D198" s="52" t="s">
        <v>6763</v>
      </c>
    </row>
    <row r="199" ht="18" customHeight="1" spans="1:4">
      <c r="A199" s="55" t="s">
        <v>6812</v>
      </c>
      <c r="B199" s="56" t="s">
        <v>6813</v>
      </c>
      <c r="C199" s="57">
        <v>1.7</v>
      </c>
      <c r="D199" s="52" t="s">
        <v>6763</v>
      </c>
    </row>
    <row r="200" ht="18" customHeight="1" spans="1:4">
      <c r="A200" s="55" t="s">
        <v>6814</v>
      </c>
      <c r="B200" s="56" t="s">
        <v>6815</v>
      </c>
      <c r="C200" s="57">
        <v>1.5</v>
      </c>
      <c r="D200" s="52" t="s">
        <v>6763</v>
      </c>
    </row>
    <row r="201" ht="18" customHeight="1" spans="1:4">
      <c r="A201" s="55" t="s">
        <v>6816</v>
      </c>
      <c r="B201" s="56" t="s">
        <v>6817</v>
      </c>
      <c r="C201" s="57">
        <v>6.2</v>
      </c>
      <c r="D201" s="52" t="s">
        <v>6806</v>
      </c>
    </row>
    <row r="202" ht="18" customHeight="1" spans="1:4">
      <c r="A202" s="50" t="s">
        <v>6818</v>
      </c>
      <c r="B202" s="291" t="s">
        <v>6819</v>
      </c>
      <c r="C202" s="52">
        <v>18.5</v>
      </c>
      <c r="D202" s="53" t="s">
        <v>6820</v>
      </c>
    </row>
    <row r="203" ht="18" customHeight="1" spans="1:4">
      <c r="A203" s="50" t="s">
        <v>6821</v>
      </c>
      <c r="B203" s="291" t="s">
        <v>6822</v>
      </c>
      <c r="C203" s="52">
        <v>184.2</v>
      </c>
      <c r="D203" s="52" t="s">
        <v>6823</v>
      </c>
    </row>
    <row r="204" ht="18" customHeight="1" spans="1:4">
      <c r="A204" s="50" t="s">
        <v>6824</v>
      </c>
      <c r="B204" s="291" t="s">
        <v>6825</v>
      </c>
      <c r="C204" s="52">
        <v>58.5</v>
      </c>
      <c r="D204" s="52" t="s">
        <v>6826</v>
      </c>
    </row>
    <row r="205" ht="18" customHeight="1" spans="1:4">
      <c r="A205" s="50" t="s">
        <v>6827</v>
      </c>
      <c r="B205" s="291" t="s">
        <v>6828</v>
      </c>
      <c r="C205" s="52">
        <v>22.7</v>
      </c>
      <c r="D205" s="52" t="s">
        <v>6829</v>
      </c>
    </row>
    <row r="206" ht="18" customHeight="1" spans="1:4">
      <c r="A206" s="50" t="s">
        <v>6830</v>
      </c>
      <c r="B206" s="291" t="s">
        <v>6831</v>
      </c>
      <c r="C206" s="52">
        <v>3.7</v>
      </c>
      <c r="D206" s="52" t="s">
        <v>6832</v>
      </c>
    </row>
    <row r="207" ht="18" customHeight="1" spans="1:4">
      <c r="A207" s="50" t="s">
        <v>6833</v>
      </c>
      <c r="B207" s="291" t="s">
        <v>6834</v>
      </c>
      <c r="C207" s="52">
        <v>2.7</v>
      </c>
      <c r="D207" s="52" t="s">
        <v>6835</v>
      </c>
    </row>
    <row r="208" ht="18" customHeight="1" spans="1:4">
      <c r="A208" s="50" t="s">
        <v>6836</v>
      </c>
      <c r="B208" s="291" t="s">
        <v>6837</v>
      </c>
      <c r="C208" s="52">
        <v>240</v>
      </c>
      <c r="D208" s="52" t="s">
        <v>6838</v>
      </c>
    </row>
    <row r="209" ht="18" customHeight="1" spans="1:4">
      <c r="A209" s="55" t="s">
        <v>6839</v>
      </c>
      <c r="B209" s="56" t="s">
        <v>6840</v>
      </c>
      <c r="C209" s="57">
        <v>1.7</v>
      </c>
      <c r="D209" s="52" t="s">
        <v>6763</v>
      </c>
    </row>
    <row r="210" ht="18" customHeight="1" spans="1:4">
      <c r="A210" s="55" t="s">
        <v>6841</v>
      </c>
      <c r="B210" s="56" t="s">
        <v>6842</v>
      </c>
      <c r="C210" s="57">
        <v>12.2</v>
      </c>
      <c r="D210" s="52" t="s">
        <v>6843</v>
      </c>
    </row>
    <row r="211" ht="18" customHeight="1" spans="1:4">
      <c r="A211" s="50" t="s">
        <v>6844</v>
      </c>
      <c r="B211" s="291" t="s">
        <v>6845</v>
      </c>
      <c r="C211" s="52">
        <v>45.4</v>
      </c>
      <c r="D211" s="52" t="s">
        <v>6846</v>
      </c>
    </row>
    <row r="212" ht="18" customHeight="1" spans="1:4">
      <c r="A212" s="50" t="s">
        <v>6847</v>
      </c>
      <c r="B212" s="291" t="s">
        <v>6848</v>
      </c>
      <c r="C212" s="52">
        <v>263.6</v>
      </c>
      <c r="D212" s="52" t="s">
        <v>6849</v>
      </c>
    </row>
    <row r="213" ht="18" customHeight="1" spans="1:4">
      <c r="A213" s="55" t="s">
        <v>6850</v>
      </c>
      <c r="B213" s="56" t="s">
        <v>6851</v>
      </c>
      <c r="C213" s="57">
        <v>1.2</v>
      </c>
      <c r="D213" s="52" t="s">
        <v>6852</v>
      </c>
    </row>
    <row r="214" ht="18" customHeight="1" spans="1:4">
      <c r="A214" s="55" t="s">
        <v>6853</v>
      </c>
      <c r="B214" s="56" t="s">
        <v>6854</v>
      </c>
      <c r="C214" s="57">
        <v>1.1</v>
      </c>
      <c r="D214" s="52" t="s">
        <v>6852</v>
      </c>
    </row>
    <row r="215" ht="18" customHeight="1" spans="1:4">
      <c r="A215" s="55" t="s">
        <v>6855</v>
      </c>
      <c r="B215" s="56" t="s">
        <v>6856</v>
      </c>
      <c r="C215" s="57">
        <v>6</v>
      </c>
      <c r="D215" s="52" t="s">
        <v>6857</v>
      </c>
    </row>
    <row r="216" ht="18" customHeight="1" spans="1:4">
      <c r="A216" s="55" t="s">
        <v>6858</v>
      </c>
      <c r="B216" s="56" t="s">
        <v>6859</v>
      </c>
      <c r="C216" s="57">
        <v>9.8</v>
      </c>
      <c r="D216" s="52" t="s">
        <v>6857</v>
      </c>
    </row>
    <row r="217" ht="18" customHeight="1" spans="1:4">
      <c r="A217" s="55" t="s">
        <v>6860</v>
      </c>
      <c r="B217" s="56" t="s">
        <v>6861</v>
      </c>
      <c r="C217" s="57">
        <v>0.5</v>
      </c>
      <c r="D217" s="52" t="s">
        <v>6862</v>
      </c>
    </row>
    <row r="218" ht="18" customHeight="1" spans="1:4">
      <c r="A218" s="55" t="s">
        <v>6863</v>
      </c>
      <c r="B218" s="56" t="s">
        <v>6864</v>
      </c>
      <c r="C218" s="57">
        <v>1.7</v>
      </c>
      <c r="D218" s="52" t="s">
        <v>6852</v>
      </c>
    </row>
    <row r="219" ht="18" customHeight="1" spans="1:4">
      <c r="A219" s="50" t="s">
        <v>6865</v>
      </c>
      <c r="B219" s="291" t="s">
        <v>6866</v>
      </c>
      <c r="C219" s="52">
        <v>122.5</v>
      </c>
      <c r="D219" s="52" t="s">
        <v>6867</v>
      </c>
    </row>
    <row r="220" ht="18" customHeight="1" spans="1:4">
      <c r="A220" s="55" t="s">
        <v>6868</v>
      </c>
      <c r="B220" s="56" t="s">
        <v>6869</v>
      </c>
      <c r="C220" s="57">
        <v>29</v>
      </c>
      <c r="D220" s="52" t="s">
        <v>6870</v>
      </c>
    </row>
    <row r="221" ht="18" customHeight="1" spans="1:4">
      <c r="A221" s="55" t="s">
        <v>6871</v>
      </c>
      <c r="B221" s="56" t="s">
        <v>6872</v>
      </c>
      <c r="C221" s="57">
        <v>2.2</v>
      </c>
      <c r="D221" s="52" t="s">
        <v>6873</v>
      </c>
    </row>
    <row r="222" ht="18" customHeight="1" spans="1:4">
      <c r="A222" s="55" t="s">
        <v>6874</v>
      </c>
      <c r="B222" s="56" t="s">
        <v>6875</v>
      </c>
      <c r="C222" s="57">
        <v>8.7</v>
      </c>
      <c r="D222" s="52" t="s">
        <v>6876</v>
      </c>
    </row>
    <row r="223" ht="18" customHeight="1" spans="1:4">
      <c r="A223" s="55" t="s">
        <v>6877</v>
      </c>
      <c r="B223" s="56" t="s">
        <v>6878</v>
      </c>
      <c r="C223" s="57">
        <v>5.4</v>
      </c>
      <c r="D223" s="52" t="s">
        <v>6876</v>
      </c>
    </row>
    <row r="224" ht="18" customHeight="1" spans="1:4">
      <c r="A224" s="55" t="s">
        <v>6879</v>
      </c>
      <c r="B224" s="56" t="s">
        <v>6880</v>
      </c>
      <c r="C224" s="57">
        <v>5.3</v>
      </c>
      <c r="D224" s="52" t="s">
        <v>6876</v>
      </c>
    </row>
    <row r="225" ht="18" customHeight="1" spans="1:4">
      <c r="A225" s="55" t="s">
        <v>6881</v>
      </c>
      <c r="B225" s="56" t="s">
        <v>6882</v>
      </c>
      <c r="C225" s="57">
        <v>54.4</v>
      </c>
      <c r="D225" s="52" t="s">
        <v>6883</v>
      </c>
    </row>
    <row r="226" ht="18" customHeight="1" spans="1:4">
      <c r="A226" s="50" t="s">
        <v>6884</v>
      </c>
      <c r="B226" s="291" t="s">
        <v>6885</v>
      </c>
      <c r="C226" s="52">
        <v>65</v>
      </c>
      <c r="D226" s="53" t="s">
        <v>6886</v>
      </c>
    </row>
    <row r="227" ht="18" customHeight="1" spans="1:4">
      <c r="A227" s="50" t="s">
        <v>6887</v>
      </c>
      <c r="B227" s="51">
        <v>201802502222</v>
      </c>
      <c r="C227" s="52">
        <v>279.4</v>
      </c>
      <c r="D227" s="53" t="s">
        <v>6888</v>
      </c>
    </row>
    <row r="228" ht="18" customHeight="1" spans="1:4">
      <c r="A228" s="50" t="s">
        <v>6889</v>
      </c>
      <c r="B228" s="291" t="s">
        <v>6890</v>
      </c>
      <c r="C228" s="52">
        <v>13</v>
      </c>
      <c r="D228" s="52" t="s">
        <v>6891</v>
      </c>
    </row>
    <row r="229" ht="18" customHeight="1" spans="1:4">
      <c r="A229" s="50" t="s">
        <v>6892</v>
      </c>
      <c r="B229" s="291" t="s">
        <v>6893</v>
      </c>
      <c r="C229" s="52">
        <v>220</v>
      </c>
      <c r="D229" s="52" t="s">
        <v>6894</v>
      </c>
    </row>
    <row r="230" ht="18" customHeight="1" spans="1:4">
      <c r="A230" s="55" t="s">
        <v>6895</v>
      </c>
      <c r="B230" s="56" t="s">
        <v>6896</v>
      </c>
      <c r="C230" s="57">
        <v>23.7</v>
      </c>
      <c r="D230" s="52" t="s">
        <v>6897</v>
      </c>
    </row>
    <row r="231" ht="18" customHeight="1" spans="1:4">
      <c r="A231" s="55" t="s">
        <v>6898</v>
      </c>
      <c r="B231" s="56" t="s">
        <v>6899</v>
      </c>
      <c r="C231" s="57">
        <v>22.5</v>
      </c>
      <c r="D231" s="52" t="s">
        <v>6900</v>
      </c>
    </row>
    <row r="232" ht="18" customHeight="1" spans="1:4">
      <c r="A232" s="55" t="s">
        <v>6901</v>
      </c>
      <c r="B232" s="287" t="s">
        <v>6902</v>
      </c>
      <c r="C232" s="57">
        <v>21.7</v>
      </c>
      <c r="D232" s="52" t="s">
        <v>6900</v>
      </c>
    </row>
    <row r="233" ht="18" customHeight="1" spans="1:4">
      <c r="A233" s="55" t="s">
        <v>6903</v>
      </c>
      <c r="B233" s="56" t="s">
        <v>6904</v>
      </c>
      <c r="C233" s="57">
        <v>54</v>
      </c>
      <c r="D233" s="52" t="s">
        <v>6905</v>
      </c>
    </row>
    <row r="234" ht="18" customHeight="1" spans="1:4">
      <c r="A234" s="55" t="s">
        <v>6906</v>
      </c>
      <c r="B234" s="56" t="s">
        <v>6907</v>
      </c>
      <c r="C234" s="57">
        <v>14.8</v>
      </c>
      <c r="D234" s="52" t="s">
        <v>6908</v>
      </c>
    </row>
    <row r="235" ht="18" customHeight="1" spans="1:4">
      <c r="A235" s="55" t="s">
        <v>6909</v>
      </c>
      <c r="B235" s="287" t="s">
        <v>6910</v>
      </c>
      <c r="C235" s="57">
        <v>17.2</v>
      </c>
      <c r="D235" s="52" t="s">
        <v>6911</v>
      </c>
    </row>
    <row r="236" ht="27" spans="1:4">
      <c r="A236" s="50" t="s">
        <v>6912</v>
      </c>
      <c r="B236" s="291" t="s">
        <v>6913</v>
      </c>
      <c r="C236" s="52">
        <v>287</v>
      </c>
      <c r="D236" s="53" t="s">
        <v>6914</v>
      </c>
    </row>
    <row r="237" ht="28.5" spans="1:4">
      <c r="A237" s="59" t="s">
        <v>6915</v>
      </c>
      <c r="B237" s="301" t="s">
        <v>6916</v>
      </c>
      <c r="C237" s="60">
        <v>12</v>
      </c>
      <c r="D237" s="53" t="s">
        <v>6917</v>
      </c>
    </row>
    <row r="238" ht="27" spans="1:4">
      <c r="A238" s="50" t="s">
        <v>6918</v>
      </c>
      <c r="B238" s="291" t="s">
        <v>6919</v>
      </c>
      <c r="C238" s="52">
        <v>180</v>
      </c>
      <c r="D238" s="52" t="s">
        <v>6920</v>
      </c>
    </row>
    <row r="239" ht="27" spans="1:4">
      <c r="A239" s="50" t="s">
        <v>6921</v>
      </c>
      <c r="B239" s="291" t="s">
        <v>6922</v>
      </c>
      <c r="C239" s="52">
        <v>22.5</v>
      </c>
      <c r="D239" s="52" t="s">
        <v>6923</v>
      </c>
    </row>
    <row r="240" ht="28.5" spans="1:4">
      <c r="A240" s="50" t="s">
        <v>6924</v>
      </c>
      <c r="B240" s="291" t="s">
        <v>6925</v>
      </c>
      <c r="C240" s="52">
        <v>26.3</v>
      </c>
      <c r="D240" s="52" t="s">
        <v>6926</v>
      </c>
    </row>
    <row r="241" ht="28.5" spans="1:4">
      <c r="A241" s="55" t="s">
        <v>6927</v>
      </c>
      <c r="B241" s="56" t="s">
        <v>6928</v>
      </c>
      <c r="C241" s="57">
        <v>10.9</v>
      </c>
      <c r="D241" s="52" t="s">
        <v>6929</v>
      </c>
    </row>
    <row r="242" ht="27" spans="1:4">
      <c r="A242" s="55" t="s">
        <v>6930</v>
      </c>
      <c r="B242" s="56" t="s">
        <v>6931</v>
      </c>
      <c r="C242" s="57">
        <v>10</v>
      </c>
      <c r="D242" s="52" t="s">
        <v>6932</v>
      </c>
    </row>
    <row r="243" ht="27" spans="1:4">
      <c r="A243" s="55" t="s">
        <v>6933</v>
      </c>
      <c r="B243" s="56" t="s">
        <v>6934</v>
      </c>
      <c r="C243" s="57">
        <v>10</v>
      </c>
      <c r="D243" s="52" t="s">
        <v>6935</v>
      </c>
    </row>
    <row r="244" ht="27" spans="1:4">
      <c r="A244" s="55" t="s">
        <v>6936</v>
      </c>
      <c r="B244" s="56" t="s">
        <v>6937</v>
      </c>
      <c r="C244" s="57">
        <v>10</v>
      </c>
      <c r="D244" s="52" t="s">
        <v>6932</v>
      </c>
    </row>
    <row r="245" ht="15" spans="1:4">
      <c r="A245" s="55" t="s">
        <v>6938</v>
      </c>
      <c r="B245" s="56" t="s">
        <v>6939</v>
      </c>
      <c r="C245" s="57">
        <v>8.8</v>
      </c>
      <c r="D245" s="52" t="s">
        <v>6940</v>
      </c>
    </row>
    <row r="246" ht="28.5" spans="1:4">
      <c r="A246" s="50" t="s">
        <v>6941</v>
      </c>
      <c r="B246" s="287" t="s">
        <v>6942</v>
      </c>
      <c r="C246" s="57">
        <v>22.5</v>
      </c>
      <c r="D246" s="52" t="s">
        <v>6943</v>
      </c>
    </row>
    <row r="247" ht="28.5" spans="1:4">
      <c r="A247" s="50" t="s">
        <v>6944</v>
      </c>
      <c r="B247" s="291" t="s">
        <v>6945</v>
      </c>
      <c r="C247" s="52">
        <v>307</v>
      </c>
      <c r="D247" s="53" t="s">
        <v>6946</v>
      </c>
    </row>
    <row r="248" ht="15" spans="1:4">
      <c r="A248" s="50" t="s">
        <v>6947</v>
      </c>
      <c r="B248" s="291" t="s">
        <v>6948</v>
      </c>
      <c r="C248" s="52">
        <v>27.1</v>
      </c>
      <c r="D248" s="52" t="s">
        <v>6949</v>
      </c>
    </row>
    <row r="249" ht="27" spans="1:4">
      <c r="A249" s="50" t="s">
        <v>6950</v>
      </c>
      <c r="B249" s="291" t="s">
        <v>6951</v>
      </c>
      <c r="C249" s="52">
        <v>73.4</v>
      </c>
      <c r="D249" s="52" t="s">
        <v>6952</v>
      </c>
    </row>
    <row r="250" ht="28.5" spans="1:4">
      <c r="A250" s="50" t="s">
        <v>6953</v>
      </c>
      <c r="B250" s="291" t="s">
        <v>6954</v>
      </c>
      <c r="C250" s="52">
        <v>13.6</v>
      </c>
      <c r="D250" s="52" t="s">
        <v>6955</v>
      </c>
    </row>
    <row r="251" ht="27" spans="1:4">
      <c r="A251" s="50" t="s">
        <v>6956</v>
      </c>
      <c r="B251" s="291" t="s">
        <v>6957</v>
      </c>
      <c r="C251" s="52">
        <v>8.9</v>
      </c>
      <c r="D251" s="52" t="s">
        <v>6958</v>
      </c>
    </row>
    <row r="252" ht="27" spans="1:4">
      <c r="A252" s="55" t="s">
        <v>6959</v>
      </c>
      <c r="B252" s="56" t="s">
        <v>6960</v>
      </c>
      <c r="C252" s="57">
        <v>45</v>
      </c>
      <c r="D252" s="52" t="s">
        <v>6961</v>
      </c>
    </row>
    <row r="253" ht="27" spans="1:4">
      <c r="A253" s="50" t="s">
        <v>6962</v>
      </c>
      <c r="B253" s="51">
        <v>201802502217</v>
      </c>
      <c r="C253" s="52">
        <v>284.8</v>
      </c>
      <c r="D253" s="53" t="s">
        <v>6963</v>
      </c>
    </row>
    <row r="254" ht="27" spans="1:4">
      <c r="A254" s="50" t="s">
        <v>6964</v>
      </c>
      <c r="B254" s="51">
        <v>201802502215</v>
      </c>
      <c r="C254" s="52">
        <v>258.7</v>
      </c>
      <c r="D254" s="53" t="s">
        <v>6965</v>
      </c>
    </row>
    <row r="255" ht="27" spans="1:4">
      <c r="A255" s="50" t="s">
        <v>6966</v>
      </c>
      <c r="B255" s="291" t="s">
        <v>6967</v>
      </c>
      <c r="C255" s="52">
        <v>13.9</v>
      </c>
      <c r="D255" s="52" t="s">
        <v>6968</v>
      </c>
    </row>
    <row r="256" ht="28.5" spans="1:4">
      <c r="A256" s="50" t="s">
        <v>6969</v>
      </c>
      <c r="B256" s="291" t="s">
        <v>6970</v>
      </c>
      <c r="C256" s="52">
        <v>31.8</v>
      </c>
      <c r="D256" s="52" t="s">
        <v>6971</v>
      </c>
    </row>
    <row r="257" ht="27" spans="1:4">
      <c r="A257" s="50" t="s">
        <v>6972</v>
      </c>
      <c r="B257" s="291" t="s">
        <v>6973</v>
      </c>
      <c r="C257" s="52">
        <v>5.5</v>
      </c>
      <c r="D257" s="52" t="s">
        <v>6974</v>
      </c>
    </row>
    <row r="258" ht="27" spans="1:4">
      <c r="A258" s="50" t="s">
        <v>6975</v>
      </c>
      <c r="B258" s="291" t="s">
        <v>6976</v>
      </c>
      <c r="C258" s="52">
        <v>48</v>
      </c>
      <c r="D258" s="52" t="s">
        <v>6977</v>
      </c>
    </row>
    <row r="259" ht="28.5" spans="1:4">
      <c r="A259" s="55" t="s">
        <v>6978</v>
      </c>
      <c r="B259" s="56" t="s">
        <v>6979</v>
      </c>
      <c r="C259" s="57">
        <v>8.7</v>
      </c>
      <c r="D259" s="52" t="s">
        <v>6980</v>
      </c>
    </row>
    <row r="260" ht="28.5" spans="1:4">
      <c r="A260" s="55" t="s">
        <v>6981</v>
      </c>
      <c r="B260" s="56" t="s">
        <v>6982</v>
      </c>
      <c r="C260" s="57">
        <v>43.2</v>
      </c>
      <c r="D260" s="52" t="s">
        <v>6983</v>
      </c>
    </row>
    <row r="261" ht="28.5" spans="1:4">
      <c r="A261" s="55" t="s">
        <v>6984</v>
      </c>
      <c r="B261" s="56" t="s">
        <v>6985</v>
      </c>
      <c r="C261" s="57">
        <v>10.8</v>
      </c>
      <c r="D261" s="52" t="s">
        <v>6986</v>
      </c>
    </row>
    <row r="262" ht="28.5" spans="1:4">
      <c r="A262" s="55" t="s">
        <v>6987</v>
      </c>
      <c r="B262" s="56" t="s">
        <v>6988</v>
      </c>
      <c r="C262" s="57">
        <v>11.2</v>
      </c>
      <c r="D262" s="52" t="s">
        <v>6989</v>
      </c>
    </row>
    <row r="263" ht="28.5" spans="1:4">
      <c r="A263" s="55" t="s">
        <v>6990</v>
      </c>
      <c r="B263" s="56" t="s">
        <v>6991</v>
      </c>
      <c r="C263" s="57">
        <v>13</v>
      </c>
      <c r="D263" s="52" t="s">
        <v>6989</v>
      </c>
    </row>
    <row r="264" ht="28.5" spans="1:4">
      <c r="A264" s="55" t="s">
        <v>6992</v>
      </c>
      <c r="B264" s="287" t="s">
        <v>6993</v>
      </c>
      <c r="C264" s="57">
        <v>21.5</v>
      </c>
      <c r="D264" s="52" t="s">
        <v>6994</v>
      </c>
    </row>
    <row r="265" ht="27" spans="1:4">
      <c r="A265" s="50" t="s">
        <v>6995</v>
      </c>
      <c r="B265" s="291" t="s">
        <v>6996</v>
      </c>
      <c r="C265" s="52">
        <v>2.9</v>
      </c>
      <c r="D265" s="52" t="s">
        <v>6997</v>
      </c>
    </row>
    <row r="266" ht="27" spans="1:4">
      <c r="A266" s="50" t="s">
        <v>6998</v>
      </c>
      <c r="B266" s="291" t="s">
        <v>6999</v>
      </c>
      <c r="C266" s="52">
        <v>26.1</v>
      </c>
      <c r="D266" s="52" t="s">
        <v>7000</v>
      </c>
    </row>
    <row r="267" ht="27" spans="1:4">
      <c r="A267" s="50" t="s">
        <v>7001</v>
      </c>
      <c r="B267" s="291" t="s">
        <v>7002</v>
      </c>
      <c r="C267" s="52">
        <v>50.9</v>
      </c>
      <c r="D267" s="52" t="s">
        <v>7003</v>
      </c>
    </row>
    <row r="268" ht="28.5" spans="1:4">
      <c r="A268" s="55" t="s">
        <v>7004</v>
      </c>
      <c r="B268" s="56" t="s">
        <v>7005</v>
      </c>
      <c r="C268" s="57">
        <v>4</v>
      </c>
      <c r="D268" s="52" t="s">
        <v>7006</v>
      </c>
    </row>
    <row r="269" ht="28.5" spans="1:4">
      <c r="A269" s="55" t="s">
        <v>7007</v>
      </c>
      <c r="B269" s="56" t="s">
        <v>7008</v>
      </c>
      <c r="C269" s="57">
        <v>28.9</v>
      </c>
      <c r="D269" s="52" t="s">
        <v>7009</v>
      </c>
    </row>
    <row r="270" ht="28.5" spans="1:4">
      <c r="A270" s="50" t="s">
        <v>7010</v>
      </c>
      <c r="B270" s="61" t="s">
        <v>7011</v>
      </c>
      <c r="C270" s="52">
        <v>203.7</v>
      </c>
      <c r="D270" s="53" t="s">
        <v>7012</v>
      </c>
    </row>
    <row r="271" ht="28.5" spans="1:4">
      <c r="A271" s="50" t="s">
        <v>7013</v>
      </c>
      <c r="B271" s="61" t="s">
        <v>7014</v>
      </c>
      <c r="C271" s="52">
        <v>178.6</v>
      </c>
      <c r="D271" s="53" t="s">
        <v>7012</v>
      </c>
    </row>
    <row r="272" ht="28.5" spans="1:4">
      <c r="A272" s="50" t="s">
        <v>7015</v>
      </c>
      <c r="B272" s="52" t="s">
        <v>7016</v>
      </c>
      <c r="C272" s="52">
        <v>13.4</v>
      </c>
      <c r="D272" s="53" t="s">
        <v>7017</v>
      </c>
    </row>
    <row r="273" ht="27" spans="1:4">
      <c r="A273" s="59" t="s">
        <v>7018</v>
      </c>
      <c r="B273" s="61" t="s">
        <v>7019</v>
      </c>
      <c r="C273" s="60">
        <v>448</v>
      </c>
      <c r="D273" s="53" t="s">
        <v>7020</v>
      </c>
    </row>
    <row r="274" ht="27" spans="1:4">
      <c r="A274" s="59" t="s">
        <v>7021</v>
      </c>
      <c r="B274" s="61" t="s">
        <v>7022</v>
      </c>
      <c r="C274" s="60">
        <v>448</v>
      </c>
      <c r="D274" s="53" t="s">
        <v>7020</v>
      </c>
    </row>
    <row r="275" ht="27" spans="1:4">
      <c r="A275" s="59" t="s">
        <v>7023</v>
      </c>
      <c r="B275" s="61" t="s">
        <v>7024</v>
      </c>
      <c r="C275" s="60">
        <v>434</v>
      </c>
      <c r="D275" s="53" t="s">
        <v>7020</v>
      </c>
    </row>
    <row r="276" ht="27" spans="1:4">
      <c r="A276" s="64" t="s">
        <v>7025</v>
      </c>
      <c r="B276" s="302" t="s">
        <v>7026</v>
      </c>
      <c r="C276" s="66">
        <v>3.2</v>
      </c>
      <c r="D276" s="66" t="s">
        <v>7027</v>
      </c>
    </row>
    <row r="277" ht="28.5" spans="1:4">
      <c r="A277" s="50" t="s">
        <v>7028</v>
      </c>
      <c r="B277" s="291" t="s">
        <v>7029</v>
      </c>
      <c r="C277" s="52">
        <v>3.4</v>
      </c>
      <c r="D277" s="52" t="s">
        <v>7030</v>
      </c>
    </row>
    <row r="278" ht="28.5" spans="1:4">
      <c r="A278" s="68" t="s">
        <v>7031</v>
      </c>
      <c r="B278" s="303" t="s">
        <v>7032</v>
      </c>
      <c r="C278" s="69">
        <v>14.4</v>
      </c>
      <c r="D278" s="69" t="s">
        <v>7033</v>
      </c>
    </row>
    <row r="279" ht="28.5" spans="1:4">
      <c r="A279" s="55" t="s">
        <v>7034</v>
      </c>
      <c r="B279" s="56" t="s">
        <v>7035</v>
      </c>
      <c r="C279" s="57">
        <v>3.2</v>
      </c>
      <c r="D279" s="52" t="s">
        <v>7036</v>
      </c>
    </row>
    <row r="280" ht="28.5" spans="1:4">
      <c r="A280" s="70" t="s">
        <v>7037</v>
      </c>
      <c r="B280" s="71" t="s">
        <v>7038</v>
      </c>
      <c r="C280" s="72">
        <v>37.8</v>
      </c>
      <c r="D280" s="73" t="s">
        <v>7039</v>
      </c>
    </row>
    <row r="281" ht="27" spans="1:4">
      <c r="A281" s="74" t="s">
        <v>7040</v>
      </c>
      <c r="B281" s="75" t="s">
        <v>7041</v>
      </c>
      <c r="C281" s="73">
        <v>23.2</v>
      </c>
      <c r="D281" s="76" t="s">
        <v>7042</v>
      </c>
    </row>
    <row r="282" ht="27" spans="1:4">
      <c r="A282" s="74" t="s">
        <v>7043</v>
      </c>
      <c r="B282" s="304" t="s">
        <v>7044</v>
      </c>
      <c r="C282" s="73">
        <v>167.4</v>
      </c>
      <c r="D282" s="73" t="s">
        <v>7045</v>
      </c>
    </row>
    <row r="283" ht="28.5" spans="1:4">
      <c r="A283" s="74" t="s">
        <v>7046</v>
      </c>
      <c r="B283" s="304" t="s">
        <v>7047</v>
      </c>
      <c r="C283" s="73">
        <v>232</v>
      </c>
      <c r="D283" s="73" t="s">
        <v>7048</v>
      </c>
    </row>
    <row r="284" ht="28.5" spans="1:4">
      <c r="A284" s="70" t="s">
        <v>7049</v>
      </c>
      <c r="B284" s="71" t="s">
        <v>7050</v>
      </c>
      <c r="C284" s="72">
        <v>7</v>
      </c>
      <c r="D284" s="73" t="s">
        <v>7051</v>
      </c>
    </row>
    <row r="285" ht="28.5" spans="1:4">
      <c r="A285" s="70" t="s">
        <v>7052</v>
      </c>
      <c r="B285" s="71" t="s">
        <v>7053</v>
      </c>
      <c r="C285" s="72">
        <v>10.4</v>
      </c>
      <c r="D285" s="73" t="s">
        <v>7054</v>
      </c>
    </row>
    <row r="286" ht="30" spans="1:4">
      <c r="A286" s="77" t="s">
        <v>7055</v>
      </c>
      <c r="B286" s="305" t="s">
        <v>7056</v>
      </c>
      <c r="C286" s="79">
        <v>5</v>
      </c>
      <c r="D286" s="76" t="s">
        <v>7057</v>
      </c>
    </row>
    <row r="287" ht="28.5" spans="1:4">
      <c r="A287" s="74" t="s">
        <v>7058</v>
      </c>
      <c r="B287" s="304" t="s">
        <v>7059</v>
      </c>
      <c r="C287" s="73">
        <v>23.5</v>
      </c>
      <c r="D287" s="73" t="s">
        <v>7060</v>
      </c>
    </row>
    <row r="288" ht="27" spans="1:4">
      <c r="A288" s="74" t="s">
        <v>7061</v>
      </c>
      <c r="B288" s="304" t="s">
        <v>7062</v>
      </c>
      <c r="C288" s="73">
        <v>9.1</v>
      </c>
      <c r="D288" s="73" t="s">
        <v>7063</v>
      </c>
    </row>
    <row r="289" ht="27" spans="1:4">
      <c r="A289" s="74" t="s">
        <v>7064</v>
      </c>
      <c r="B289" s="304" t="s">
        <v>7065</v>
      </c>
      <c r="C289" s="73">
        <v>8.1</v>
      </c>
      <c r="D289" s="73" t="s">
        <v>7063</v>
      </c>
    </row>
    <row r="290" ht="28.5" spans="1:4">
      <c r="A290" s="70" t="s">
        <v>7066</v>
      </c>
      <c r="B290" s="71" t="s">
        <v>7067</v>
      </c>
      <c r="C290" s="72">
        <v>26.9</v>
      </c>
      <c r="D290" s="73" t="s">
        <v>7068</v>
      </c>
    </row>
    <row r="291" ht="28.5" spans="1:4">
      <c r="A291" s="70" t="s">
        <v>7069</v>
      </c>
      <c r="B291" s="71" t="s">
        <v>7070</v>
      </c>
      <c r="C291" s="72">
        <v>4.5</v>
      </c>
      <c r="D291" s="73" t="s">
        <v>7071</v>
      </c>
    </row>
    <row r="292" ht="27" spans="1:4">
      <c r="A292" s="74" t="s">
        <v>6892</v>
      </c>
      <c r="B292" s="304" t="s">
        <v>7072</v>
      </c>
      <c r="C292" s="73">
        <v>78</v>
      </c>
      <c r="D292" s="73" t="s">
        <v>7073</v>
      </c>
    </row>
    <row r="293" ht="28.5" spans="1:4">
      <c r="A293" s="74" t="s">
        <v>7074</v>
      </c>
      <c r="B293" s="304" t="s">
        <v>7075</v>
      </c>
      <c r="C293" s="73">
        <v>66.5</v>
      </c>
      <c r="D293" s="73" t="s">
        <v>7076</v>
      </c>
    </row>
    <row r="294" ht="28.5" spans="1:4">
      <c r="A294" s="70" t="s">
        <v>7077</v>
      </c>
      <c r="B294" s="71" t="s">
        <v>7078</v>
      </c>
      <c r="C294" s="72">
        <v>11.7</v>
      </c>
      <c r="D294" s="73" t="s">
        <v>7079</v>
      </c>
    </row>
    <row r="295" ht="27" spans="1:4">
      <c r="A295" s="74" t="s">
        <v>7080</v>
      </c>
      <c r="B295" s="304" t="s">
        <v>7081</v>
      </c>
      <c r="C295" s="73">
        <v>387</v>
      </c>
      <c r="D295" s="76" t="s">
        <v>7082</v>
      </c>
    </row>
    <row r="296" ht="27" spans="1:4">
      <c r="A296" s="74" t="s">
        <v>7083</v>
      </c>
      <c r="B296" s="75" t="s">
        <v>7084</v>
      </c>
      <c r="C296" s="80">
        <v>55.5</v>
      </c>
      <c r="D296" s="76" t="s">
        <v>7085</v>
      </c>
    </row>
    <row r="297" ht="27" spans="1:4">
      <c r="A297" s="74" t="s">
        <v>7086</v>
      </c>
      <c r="B297" s="304" t="s">
        <v>7087</v>
      </c>
      <c r="C297" s="73">
        <v>24</v>
      </c>
      <c r="D297" s="73" t="s">
        <v>7088</v>
      </c>
    </row>
    <row r="298" ht="27" spans="1:4">
      <c r="A298" s="74" t="s">
        <v>7089</v>
      </c>
      <c r="B298" s="304" t="s">
        <v>7090</v>
      </c>
      <c r="C298" s="73">
        <v>12.4</v>
      </c>
      <c r="D298" s="73" t="s">
        <v>7091</v>
      </c>
    </row>
    <row r="299" ht="27" spans="1:4">
      <c r="A299" s="74" t="s">
        <v>7092</v>
      </c>
      <c r="B299" s="304" t="s">
        <v>7093</v>
      </c>
      <c r="C299" s="73">
        <v>23.1</v>
      </c>
      <c r="D299" s="73" t="s">
        <v>7094</v>
      </c>
    </row>
    <row r="300" ht="28.5" spans="1:4">
      <c r="A300" s="74" t="s">
        <v>7095</v>
      </c>
      <c r="B300" s="304" t="s">
        <v>7096</v>
      </c>
      <c r="C300" s="73">
        <v>12.1</v>
      </c>
      <c r="D300" s="73" t="s">
        <v>7097</v>
      </c>
    </row>
    <row r="301" ht="28.5" spans="1:4">
      <c r="A301" s="70" t="s">
        <v>7098</v>
      </c>
      <c r="B301" s="71" t="s">
        <v>7099</v>
      </c>
      <c r="C301" s="72">
        <v>7.3</v>
      </c>
      <c r="D301" s="73" t="s">
        <v>7100</v>
      </c>
    </row>
    <row r="302" ht="28.5" spans="1:4">
      <c r="A302" s="70" t="s">
        <v>7101</v>
      </c>
      <c r="B302" s="71" t="s">
        <v>7102</v>
      </c>
      <c r="C302" s="72">
        <v>5.6</v>
      </c>
      <c r="D302" s="73" t="s">
        <v>7100</v>
      </c>
    </row>
    <row r="303" ht="28.5" spans="1:4">
      <c r="A303" s="70" t="s">
        <v>7103</v>
      </c>
      <c r="B303" s="71" t="s">
        <v>7104</v>
      </c>
      <c r="C303" s="72">
        <v>5.7</v>
      </c>
      <c r="D303" s="73" t="s">
        <v>7100</v>
      </c>
    </row>
    <row r="304" ht="28.5" spans="1:4">
      <c r="A304" s="70" t="s">
        <v>7105</v>
      </c>
      <c r="B304" s="71" t="s">
        <v>7106</v>
      </c>
      <c r="C304" s="72">
        <v>8.6</v>
      </c>
      <c r="D304" s="73" t="s">
        <v>7100</v>
      </c>
    </row>
    <row r="305" ht="28.5" spans="1:4">
      <c r="A305" s="70" t="s">
        <v>7107</v>
      </c>
      <c r="B305" s="71" t="s">
        <v>7108</v>
      </c>
      <c r="C305" s="72" t="s">
        <v>7109</v>
      </c>
      <c r="D305" s="73" t="s">
        <v>7110</v>
      </c>
    </row>
    <row r="306" ht="28.5" spans="1:4">
      <c r="A306" s="70" t="s">
        <v>7111</v>
      </c>
      <c r="B306" s="71" t="s">
        <v>7112</v>
      </c>
      <c r="C306" s="72">
        <v>16.7</v>
      </c>
      <c r="D306" s="73" t="s">
        <v>7113</v>
      </c>
    </row>
    <row r="307" ht="30" spans="1:4">
      <c r="A307" s="74" t="s">
        <v>7114</v>
      </c>
      <c r="B307" s="73" t="s">
        <v>7115</v>
      </c>
      <c r="C307" s="73">
        <v>23.1</v>
      </c>
      <c r="D307" s="76" t="s">
        <v>7116</v>
      </c>
    </row>
    <row r="308" ht="27" spans="1:4">
      <c r="A308" s="74" t="s">
        <v>7117</v>
      </c>
      <c r="B308" s="304" t="s">
        <v>7118</v>
      </c>
      <c r="C308" s="73">
        <v>8.9</v>
      </c>
      <c r="D308" s="73" t="s">
        <v>7119</v>
      </c>
    </row>
    <row r="309" ht="30" spans="1:4">
      <c r="A309" s="70" t="s">
        <v>7120</v>
      </c>
      <c r="B309" s="71" t="s">
        <v>7121</v>
      </c>
      <c r="C309" s="72">
        <v>31</v>
      </c>
      <c r="D309" s="73" t="s">
        <v>7122</v>
      </c>
    </row>
    <row r="310" ht="30" spans="1:4">
      <c r="A310" s="74" t="s">
        <v>7123</v>
      </c>
      <c r="B310" s="304" t="s">
        <v>7124</v>
      </c>
      <c r="C310" s="73">
        <v>307.4</v>
      </c>
      <c r="D310" s="76" t="s">
        <v>7125</v>
      </c>
    </row>
    <row r="311" ht="28.5" spans="1:4">
      <c r="A311" s="74" t="s">
        <v>7126</v>
      </c>
      <c r="B311" s="304" t="s">
        <v>7127</v>
      </c>
      <c r="C311" s="73">
        <v>119</v>
      </c>
      <c r="D311" s="73" t="s">
        <v>7128</v>
      </c>
    </row>
    <row r="312" ht="27" spans="1:4">
      <c r="A312" s="74" t="s">
        <v>7129</v>
      </c>
      <c r="B312" s="304" t="s">
        <v>7130</v>
      </c>
      <c r="C312" s="73">
        <v>228.2</v>
      </c>
      <c r="D312" s="73" t="s">
        <v>7131</v>
      </c>
    </row>
    <row r="313" ht="28.5" spans="1:4">
      <c r="A313" s="70" t="s">
        <v>7132</v>
      </c>
      <c r="B313" s="71" t="s">
        <v>7133</v>
      </c>
      <c r="C313" s="72">
        <v>20.7</v>
      </c>
      <c r="D313" s="73" t="s">
        <v>7134</v>
      </c>
    </row>
    <row r="314" ht="30" spans="1:4">
      <c r="A314" s="70" t="s">
        <v>7135</v>
      </c>
      <c r="B314" s="71" t="s">
        <v>7136</v>
      </c>
      <c r="C314" s="72">
        <v>17.8</v>
      </c>
      <c r="D314" s="73" t="s">
        <v>7137</v>
      </c>
    </row>
    <row r="315" ht="30" spans="1:4">
      <c r="A315" s="70" t="s">
        <v>7138</v>
      </c>
      <c r="B315" s="71" t="s">
        <v>7139</v>
      </c>
      <c r="C315" s="72">
        <v>18</v>
      </c>
      <c r="D315" s="73" t="s">
        <v>7137</v>
      </c>
    </row>
    <row r="316" ht="28.5" spans="1:4">
      <c r="A316" s="70" t="s">
        <v>7140</v>
      </c>
      <c r="B316" s="71" t="s">
        <v>7141</v>
      </c>
      <c r="C316" s="72">
        <v>5.4</v>
      </c>
      <c r="D316" s="73" t="s">
        <v>7142</v>
      </c>
    </row>
    <row r="317" ht="28.5" spans="1:4">
      <c r="A317" s="70" t="s">
        <v>7143</v>
      </c>
      <c r="B317" s="71" t="s">
        <v>7144</v>
      </c>
      <c r="C317" s="72">
        <v>7.3</v>
      </c>
      <c r="D317" s="73" t="s">
        <v>7142</v>
      </c>
    </row>
    <row r="318" ht="28.5" spans="1:4">
      <c r="A318" s="70" t="s">
        <v>7145</v>
      </c>
      <c r="B318" s="71" t="s">
        <v>7146</v>
      </c>
      <c r="C318" s="72">
        <v>8.7</v>
      </c>
      <c r="D318" s="52" t="s">
        <v>7147</v>
      </c>
    </row>
    <row r="319" ht="30" spans="1:4">
      <c r="A319" s="70" t="s">
        <v>7148</v>
      </c>
      <c r="B319" s="71" t="s">
        <v>7149</v>
      </c>
      <c r="C319" s="72">
        <v>10.5</v>
      </c>
      <c r="D319" s="73" t="s">
        <v>7150</v>
      </c>
    </row>
    <row r="320" ht="28.5" spans="1:4">
      <c r="A320" s="74" t="s">
        <v>7151</v>
      </c>
      <c r="B320" s="304" t="s">
        <v>7152</v>
      </c>
      <c r="C320" s="73">
        <v>31.3</v>
      </c>
      <c r="D320" s="76" t="s">
        <v>7153</v>
      </c>
    </row>
    <row r="321" ht="30" spans="1:4">
      <c r="A321" s="74" t="s">
        <v>7154</v>
      </c>
      <c r="B321" s="304" t="s">
        <v>7155</v>
      </c>
      <c r="C321" s="73">
        <v>14.1</v>
      </c>
      <c r="D321" s="76" t="s">
        <v>7156</v>
      </c>
    </row>
    <row r="322" ht="28.5" spans="1:4">
      <c r="A322" s="74" t="s">
        <v>7157</v>
      </c>
      <c r="B322" s="304" t="s">
        <v>7158</v>
      </c>
      <c r="C322" s="73">
        <v>210</v>
      </c>
      <c r="D322" s="73" t="s">
        <v>7159</v>
      </c>
    </row>
    <row r="323" ht="28.5" spans="1:4">
      <c r="A323" s="74" t="s">
        <v>7160</v>
      </c>
      <c r="B323" s="304" t="s">
        <v>7161</v>
      </c>
      <c r="C323" s="73">
        <v>42.8</v>
      </c>
      <c r="D323" s="73" t="s">
        <v>7162</v>
      </c>
    </row>
    <row r="324" ht="27" spans="1:4">
      <c r="A324" s="74" t="s">
        <v>7163</v>
      </c>
      <c r="B324" s="304" t="s">
        <v>7164</v>
      </c>
      <c r="C324" s="73">
        <v>13</v>
      </c>
      <c r="D324" s="73" t="s">
        <v>7165</v>
      </c>
    </row>
    <row r="325" ht="27" spans="1:4">
      <c r="A325" s="74" t="s">
        <v>7166</v>
      </c>
      <c r="B325" s="304" t="s">
        <v>7167</v>
      </c>
      <c r="C325" s="73">
        <v>17.9</v>
      </c>
      <c r="D325" s="73" t="s">
        <v>7168</v>
      </c>
    </row>
    <row r="326" ht="30" spans="1:4">
      <c r="A326" s="74" t="s">
        <v>7169</v>
      </c>
      <c r="B326" s="304" t="s">
        <v>7170</v>
      </c>
      <c r="C326" s="73">
        <v>22.7</v>
      </c>
      <c r="D326" s="73" t="s">
        <v>7171</v>
      </c>
    </row>
    <row r="327" ht="30" spans="1:4">
      <c r="A327" s="70" t="s">
        <v>7172</v>
      </c>
      <c r="B327" s="71" t="s">
        <v>7173</v>
      </c>
      <c r="C327" s="72">
        <v>32.3</v>
      </c>
      <c r="D327" s="73" t="s">
        <v>7174</v>
      </c>
    </row>
    <row r="328" ht="28.5" spans="1:4">
      <c r="A328" s="70" t="s">
        <v>6987</v>
      </c>
      <c r="B328" s="71" t="s">
        <v>7175</v>
      </c>
      <c r="C328" s="72">
        <v>14.4</v>
      </c>
      <c r="D328" s="73" t="s">
        <v>7176</v>
      </c>
    </row>
    <row r="329" ht="30" spans="1:4">
      <c r="A329" s="74" t="s">
        <v>7177</v>
      </c>
      <c r="B329" s="81">
        <v>201802810947</v>
      </c>
      <c r="C329" s="73">
        <v>73.8</v>
      </c>
      <c r="D329" s="76" t="s">
        <v>7178</v>
      </c>
    </row>
    <row r="330" ht="27" spans="1:4">
      <c r="A330" s="74" t="s">
        <v>7179</v>
      </c>
      <c r="B330" s="304" t="s">
        <v>7180</v>
      </c>
      <c r="C330" s="73">
        <v>56.3</v>
      </c>
      <c r="D330" s="73" t="s">
        <v>7181</v>
      </c>
    </row>
    <row r="331" ht="30" spans="1:4">
      <c r="A331" s="70" t="s">
        <v>7182</v>
      </c>
      <c r="B331" s="71" t="s">
        <v>7183</v>
      </c>
      <c r="C331" s="72">
        <v>43.3</v>
      </c>
      <c r="D331" s="73" t="s">
        <v>7184</v>
      </c>
    </row>
    <row r="332" ht="28.5" spans="1:4">
      <c r="A332" s="70" t="s">
        <v>7185</v>
      </c>
      <c r="B332" s="71" t="s">
        <v>7186</v>
      </c>
      <c r="C332" s="72">
        <v>30.2</v>
      </c>
      <c r="D332" s="73" t="s">
        <v>7187</v>
      </c>
    </row>
    <row r="333" ht="28.5" spans="1:4">
      <c r="A333" s="70" t="s">
        <v>7188</v>
      </c>
      <c r="B333" s="71" t="s">
        <v>7189</v>
      </c>
      <c r="C333" s="72">
        <v>112.8</v>
      </c>
      <c r="D333" s="73" t="s">
        <v>7190</v>
      </c>
    </row>
    <row r="334" ht="30" spans="1:4">
      <c r="A334" s="74" t="s">
        <v>7191</v>
      </c>
      <c r="B334" s="75" t="s">
        <v>7192</v>
      </c>
      <c r="C334" s="73">
        <v>148.5</v>
      </c>
      <c r="D334" s="76" t="s">
        <v>7193</v>
      </c>
    </row>
    <row r="335" ht="30" spans="1:4">
      <c r="A335" s="74" t="s">
        <v>7194</v>
      </c>
      <c r="B335" s="304" t="s">
        <v>7195</v>
      </c>
      <c r="C335" s="73">
        <v>45.4</v>
      </c>
      <c r="D335" s="73" t="s">
        <v>7196</v>
      </c>
    </row>
    <row r="336" ht="30" spans="1:4">
      <c r="A336" s="70" t="s">
        <v>7197</v>
      </c>
      <c r="B336" s="71" t="s">
        <v>7198</v>
      </c>
      <c r="C336" s="72">
        <v>23.2</v>
      </c>
      <c r="D336" s="73" t="s">
        <v>7199</v>
      </c>
    </row>
    <row r="337" ht="27" spans="1:4">
      <c r="A337" s="74" t="s">
        <v>7200</v>
      </c>
      <c r="B337" s="304" t="s">
        <v>7201</v>
      </c>
      <c r="C337" s="73">
        <v>138</v>
      </c>
      <c r="D337" s="76" t="s">
        <v>7202</v>
      </c>
    </row>
    <row r="338" ht="27" spans="1:4">
      <c r="A338" s="74" t="s">
        <v>7203</v>
      </c>
      <c r="B338" s="304" t="s">
        <v>7204</v>
      </c>
      <c r="C338" s="73">
        <v>25</v>
      </c>
      <c r="D338" s="73" t="s">
        <v>7205</v>
      </c>
    </row>
    <row r="339" ht="30" spans="1:4">
      <c r="A339" s="70" t="s">
        <v>7206</v>
      </c>
      <c r="B339" s="71" t="s">
        <v>7207</v>
      </c>
      <c r="C339" s="72">
        <v>23.4</v>
      </c>
      <c r="D339" s="73" t="s">
        <v>7208</v>
      </c>
    </row>
    <row r="340" ht="30" spans="1:4">
      <c r="A340" s="70" t="s">
        <v>7209</v>
      </c>
      <c r="B340" s="71" t="s">
        <v>7210</v>
      </c>
      <c r="C340" s="72">
        <v>46.5</v>
      </c>
      <c r="D340" s="73" t="s">
        <v>7211</v>
      </c>
    </row>
    <row r="341" ht="42" spans="1:4">
      <c r="A341" s="74" t="s">
        <v>7212</v>
      </c>
      <c r="B341" s="75" t="s">
        <v>7213</v>
      </c>
      <c r="C341" s="73">
        <v>243.2</v>
      </c>
      <c r="D341" s="76" t="s">
        <v>7214</v>
      </c>
    </row>
    <row r="342" ht="30" spans="1:4">
      <c r="A342" s="70" t="s">
        <v>7215</v>
      </c>
      <c r="B342" s="71" t="s">
        <v>7216</v>
      </c>
      <c r="C342" s="72">
        <v>195.3</v>
      </c>
      <c r="D342" s="73" t="s">
        <v>7217</v>
      </c>
    </row>
    <row r="343" ht="30" spans="1:4">
      <c r="A343" s="74" t="s">
        <v>7218</v>
      </c>
      <c r="B343" s="304" t="s">
        <v>7219</v>
      </c>
      <c r="C343" s="73">
        <v>362.6</v>
      </c>
      <c r="D343" s="76" t="s">
        <v>7220</v>
      </c>
    </row>
    <row r="344" ht="27" spans="1:4">
      <c r="A344" s="74" t="s">
        <v>7221</v>
      </c>
      <c r="B344" s="304" t="s">
        <v>7222</v>
      </c>
      <c r="C344" s="73">
        <v>64.1</v>
      </c>
      <c r="D344" s="73" t="s">
        <v>7223</v>
      </c>
    </row>
    <row r="345" ht="28.5" spans="1:4">
      <c r="A345" s="74" t="s">
        <v>7224</v>
      </c>
      <c r="B345" s="304" t="s">
        <v>7225</v>
      </c>
      <c r="C345" s="73">
        <v>21</v>
      </c>
      <c r="D345" s="73" t="s">
        <v>7226</v>
      </c>
    </row>
    <row r="346" ht="27" spans="1:4">
      <c r="A346" s="74" t="s">
        <v>7227</v>
      </c>
      <c r="B346" s="304" t="s">
        <v>7228</v>
      </c>
      <c r="C346" s="73">
        <v>18.3</v>
      </c>
      <c r="D346" s="73" t="s">
        <v>7229</v>
      </c>
    </row>
    <row r="347" ht="30" spans="1:4">
      <c r="A347" s="74" t="s">
        <v>7230</v>
      </c>
      <c r="B347" s="304" t="s">
        <v>7231</v>
      </c>
      <c r="C347" s="73">
        <v>14</v>
      </c>
      <c r="D347" s="76" t="s">
        <v>7232</v>
      </c>
    </row>
    <row r="348" ht="27" spans="1:4">
      <c r="A348" s="74" t="s">
        <v>7233</v>
      </c>
      <c r="B348" s="304" t="s">
        <v>7234</v>
      </c>
      <c r="C348" s="73">
        <v>171.7</v>
      </c>
      <c r="D348" s="76" t="s">
        <v>7235</v>
      </c>
    </row>
    <row r="349" ht="28.5" spans="1:4">
      <c r="A349" s="74" t="s">
        <v>7236</v>
      </c>
      <c r="B349" s="304" t="s">
        <v>7237</v>
      </c>
      <c r="C349" s="73">
        <v>220.8</v>
      </c>
      <c r="D349" s="76" t="s">
        <v>7238</v>
      </c>
    </row>
    <row r="350" ht="28.5" spans="1:4">
      <c r="A350" s="70" t="s">
        <v>7239</v>
      </c>
      <c r="B350" s="71" t="s">
        <v>7240</v>
      </c>
      <c r="C350" s="72">
        <v>32.8</v>
      </c>
      <c r="D350" s="73" t="s">
        <v>7241</v>
      </c>
    </row>
    <row r="351" ht="27" spans="1:4">
      <c r="A351" s="74" t="s">
        <v>7242</v>
      </c>
      <c r="B351" s="304" t="s">
        <v>7243</v>
      </c>
      <c r="C351" s="73">
        <v>41.7</v>
      </c>
      <c r="D351" s="73" t="s">
        <v>7244</v>
      </c>
    </row>
    <row r="352" ht="27" spans="1:4">
      <c r="A352" s="74" t="s">
        <v>7245</v>
      </c>
      <c r="B352" s="304" t="s">
        <v>7246</v>
      </c>
      <c r="C352" s="73">
        <v>125.2</v>
      </c>
      <c r="D352" s="73" t="s">
        <v>7247</v>
      </c>
    </row>
    <row r="353" ht="43.5" spans="1:4">
      <c r="A353" s="74" t="s">
        <v>7248</v>
      </c>
      <c r="B353" s="75" t="s">
        <v>7249</v>
      </c>
      <c r="C353" s="73">
        <v>355</v>
      </c>
      <c r="D353" s="76" t="s">
        <v>7250</v>
      </c>
    </row>
    <row r="354" ht="30" spans="1:4">
      <c r="A354" s="74" t="s">
        <v>7251</v>
      </c>
      <c r="B354" s="304" t="s">
        <v>7252</v>
      </c>
      <c r="C354" s="73">
        <v>125.6</v>
      </c>
      <c r="D354" s="73" t="s">
        <v>7253</v>
      </c>
    </row>
    <row r="355" ht="27" spans="1:4">
      <c r="A355" s="74" t="s">
        <v>7254</v>
      </c>
      <c r="B355" s="75" t="s">
        <v>7255</v>
      </c>
      <c r="C355" s="73">
        <v>25.9</v>
      </c>
      <c r="D355" s="76" t="s">
        <v>7256</v>
      </c>
    </row>
    <row r="356" ht="43.5" spans="1:4">
      <c r="A356" s="74" t="s">
        <v>7257</v>
      </c>
      <c r="B356" s="75" t="s">
        <v>7258</v>
      </c>
      <c r="C356" s="73">
        <v>128.7</v>
      </c>
      <c r="D356" s="76" t="s">
        <v>7259</v>
      </c>
    </row>
    <row r="357" ht="43.5" spans="1:4">
      <c r="A357" s="74" t="s">
        <v>7260</v>
      </c>
      <c r="B357" s="75" t="s">
        <v>7261</v>
      </c>
      <c r="C357" s="73">
        <v>12.7</v>
      </c>
      <c r="D357" s="76" t="s">
        <v>7262</v>
      </c>
    </row>
    <row r="358" ht="42" spans="1:4">
      <c r="A358" s="74" t="s">
        <v>7263</v>
      </c>
      <c r="B358" s="75" t="s">
        <v>7264</v>
      </c>
      <c r="C358" s="73">
        <v>276</v>
      </c>
      <c r="D358" s="76" t="s">
        <v>7265</v>
      </c>
    </row>
    <row r="359" ht="40.5" spans="1:4">
      <c r="A359" s="74" t="s">
        <v>7266</v>
      </c>
      <c r="B359" s="75" t="s">
        <v>7267</v>
      </c>
      <c r="C359" s="73">
        <v>133.9</v>
      </c>
      <c r="D359" s="76" t="s">
        <v>7268</v>
      </c>
    </row>
    <row r="360" ht="43.5" spans="1:4">
      <c r="A360" s="74" t="s">
        <v>7269</v>
      </c>
      <c r="B360" s="75" t="s">
        <v>7270</v>
      </c>
      <c r="C360" s="73">
        <v>287</v>
      </c>
      <c r="D360" s="76" t="s">
        <v>7271</v>
      </c>
    </row>
    <row r="361" ht="40.5" spans="1:4">
      <c r="A361" s="74" t="s">
        <v>7272</v>
      </c>
      <c r="B361" s="75" t="s">
        <v>7273</v>
      </c>
      <c r="C361" s="73">
        <v>108</v>
      </c>
      <c r="D361" s="76" t="s">
        <v>7274</v>
      </c>
    </row>
    <row r="362" ht="43.5" spans="1:4">
      <c r="A362" s="74" t="s">
        <v>7275</v>
      </c>
      <c r="B362" s="75" t="s">
        <v>7276</v>
      </c>
      <c r="C362" s="73">
        <v>31.6</v>
      </c>
      <c r="D362" s="76" t="s">
        <v>7277</v>
      </c>
    </row>
    <row r="363" ht="42" spans="1:4">
      <c r="A363" s="74" t="s">
        <v>7278</v>
      </c>
      <c r="B363" s="75" t="s">
        <v>7279</v>
      </c>
      <c r="C363" s="73">
        <v>374</v>
      </c>
      <c r="D363" s="76" t="s">
        <v>7280</v>
      </c>
    </row>
    <row r="364" ht="42" spans="1:4">
      <c r="A364" s="74" t="s">
        <v>7281</v>
      </c>
      <c r="B364" s="75" t="s">
        <v>7282</v>
      </c>
      <c r="C364" s="73">
        <v>8.2</v>
      </c>
      <c r="D364" s="76" t="s">
        <v>7283</v>
      </c>
    </row>
    <row r="365" ht="40.5" spans="1:4">
      <c r="A365" s="74" t="s">
        <v>7284</v>
      </c>
      <c r="B365" s="75" t="s">
        <v>7285</v>
      </c>
      <c r="C365" s="73">
        <v>124.5</v>
      </c>
      <c r="D365" s="76" t="s">
        <v>7286</v>
      </c>
    </row>
    <row r="366" ht="40.5" spans="1:4">
      <c r="A366" s="74" t="s">
        <v>7287</v>
      </c>
      <c r="B366" s="75" t="s">
        <v>7288</v>
      </c>
      <c r="C366" s="73">
        <v>123.9</v>
      </c>
      <c r="D366" s="76" t="s">
        <v>7289</v>
      </c>
    </row>
    <row r="367" ht="43.5" spans="1:4">
      <c r="A367" s="74" t="s">
        <v>7290</v>
      </c>
      <c r="B367" s="75" t="s">
        <v>7291</v>
      </c>
      <c r="C367" s="73">
        <v>14.8</v>
      </c>
      <c r="D367" s="76" t="s">
        <v>7292</v>
      </c>
    </row>
    <row r="368" ht="40.5" spans="1:4">
      <c r="A368" s="74" t="s">
        <v>7293</v>
      </c>
      <c r="B368" s="75" t="s">
        <v>7294</v>
      </c>
      <c r="C368" s="73">
        <v>41.9</v>
      </c>
      <c r="D368" s="76" t="s">
        <v>7295</v>
      </c>
    </row>
    <row r="369" ht="43.5" spans="1:4">
      <c r="A369" s="74" t="s">
        <v>7296</v>
      </c>
      <c r="B369" s="75" t="s">
        <v>7297</v>
      </c>
      <c r="C369" s="73">
        <v>301.2</v>
      </c>
      <c r="D369" s="76" t="s">
        <v>7298</v>
      </c>
    </row>
    <row r="370" ht="43.5" spans="1:4">
      <c r="A370" s="74" t="s">
        <v>7299</v>
      </c>
      <c r="B370" s="75" t="s">
        <v>7300</v>
      </c>
      <c r="C370" s="73">
        <v>8.6</v>
      </c>
      <c r="D370" s="76" t="s">
        <v>7301</v>
      </c>
    </row>
    <row r="371" ht="43.5" spans="1:4">
      <c r="A371" s="74" t="s">
        <v>7302</v>
      </c>
      <c r="B371" s="75" t="s">
        <v>7303</v>
      </c>
      <c r="C371" s="73">
        <v>9.1</v>
      </c>
      <c r="D371" s="76" t="s">
        <v>7304</v>
      </c>
    </row>
    <row r="372" ht="43.5" spans="1:4">
      <c r="A372" s="74" t="s">
        <v>7305</v>
      </c>
      <c r="B372" s="75" t="s">
        <v>7306</v>
      </c>
      <c r="C372" s="73">
        <v>10.7</v>
      </c>
      <c r="D372" s="76" t="s">
        <v>7307</v>
      </c>
    </row>
    <row r="373" ht="42" spans="1:4">
      <c r="A373" s="74" t="s">
        <v>7308</v>
      </c>
      <c r="B373" s="75" t="s">
        <v>7309</v>
      </c>
      <c r="C373" s="73">
        <v>27.2</v>
      </c>
      <c r="D373" s="76" t="s">
        <v>7310</v>
      </c>
    </row>
    <row r="374" ht="57" spans="1:4">
      <c r="A374" s="74" t="s">
        <v>7311</v>
      </c>
      <c r="B374" s="304" t="s">
        <v>7312</v>
      </c>
      <c r="C374" s="73">
        <v>106.1</v>
      </c>
      <c r="D374" s="76" t="s">
        <v>7313</v>
      </c>
    </row>
    <row r="375" ht="40.5" spans="1:4">
      <c r="A375" s="74" t="s">
        <v>7314</v>
      </c>
      <c r="B375" s="75" t="s">
        <v>7315</v>
      </c>
      <c r="C375" s="73">
        <v>193.5</v>
      </c>
      <c r="D375" s="76" t="s">
        <v>7316</v>
      </c>
    </row>
    <row r="376" ht="43.5" spans="1:4">
      <c r="A376" s="74" t="s">
        <v>7317</v>
      </c>
      <c r="B376" s="75" t="s">
        <v>7318</v>
      </c>
      <c r="C376" s="73">
        <v>314.9</v>
      </c>
      <c r="D376" s="76" t="s">
        <v>7319</v>
      </c>
    </row>
    <row r="377" ht="40.5" spans="1:4">
      <c r="A377" s="74" t="s">
        <v>7320</v>
      </c>
      <c r="B377" s="75" t="s">
        <v>7321</v>
      </c>
      <c r="C377" s="73">
        <v>21.7</v>
      </c>
      <c r="D377" s="76" t="s">
        <v>7322</v>
      </c>
    </row>
    <row r="378" ht="43.5" spans="1:4">
      <c r="A378" s="74" t="s">
        <v>7323</v>
      </c>
      <c r="B378" s="75" t="s">
        <v>7324</v>
      </c>
      <c r="C378" s="73">
        <v>261</v>
      </c>
      <c r="D378" s="76" t="s">
        <v>7325</v>
      </c>
    </row>
    <row r="379" ht="43.5" spans="1:4">
      <c r="A379" s="74" t="s">
        <v>7326</v>
      </c>
      <c r="B379" s="75" t="s">
        <v>7327</v>
      </c>
      <c r="C379" s="73">
        <v>16.6</v>
      </c>
      <c r="D379" s="76" t="s">
        <v>7328</v>
      </c>
    </row>
    <row r="380" ht="43.5" spans="1:4">
      <c r="A380" s="74" t="s">
        <v>7329</v>
      </c>
      <c r="B380" s="75" t="s">
        <v>7330</v>
      </c>
      <c r="C380" s="73">
        <v>43.8</v>
      </c>
      <c r="D380" s="76" t="s">
        <v>7331</v>
      </c>
    </row>
    <row r="381" ht="43.5" spans="1:4">
      <c r="A381" s="74" t="s">
        <v>7332</v>
      </c>
      <c r="B381" s="75" t="s">
        <v>7333</v>
      </c>
      <c r="C381" s="73">
        <v>6.7</v>
      </c>
      <c r="D381" s="76" t="s">
        <v>7334</v>
      </c>
    </row>
    <row r="382" ht="42" spans="1:4">
      <c r="A382" s="74" t="s">
        <v>7335</v>
      </c>
      <c r="B382" s="75" t="s">
        <v>7336</v>
      </c>
      <c r="C382" s="73">
        <v>39</v>
      </c>
      <c r="D382" s="76" t="s">
        <v>7337</v>
      </c>
    </row>
    <row r="383" ht="43.5" spans="1:4">
      <c r="A383" s="74" t="s">
        <v>7338</v>
      </c>
      <c r="B383" s="75" t="s">
        <v>7339</v>
      </c>
      <c r="C383" s="73">
        <v>17.3</v>
      </c>
      <c r="D383" s="76" t="s">
        <v>7340</v>
      </c>
    </row>
    <row r="384" ht="40.5" spans="1:4">
      <c r="A384" s="74" t="s">
        <v>7341</v>
      </c>
      <c r="B384" s="75" t="s">
        <v>7342</v>
      </c>
      <c r="C384" s="73">
        <v>166.5</v>
      </c>
      <c r="D384" s="76" t="s">
        <v>7343</v>
      </c>
    </row>
    <row r="385" ht="42" spans="1:4">
      <c r="A385" s="74" t="s">
        <v>7344</v>
      </c>
      <c r="B385" s="75" t="s">
        <v>7345</v>
      </c>
      <c r="C385" s="73">
        <v>238.3</v>
      </c>
      <c r="D385" s="76" t="s">
        <v>7346</v>
      </c>
    </row>
    <row r="386" ht="43.5" spans="1:4">
      <c r="A386" s="74" t="s">
        <v>7347</v>
      </c>
      <c r="B386" s="75" t="s">
        <v>7348</v>
      </c>
      <c r="C386" s="73">
        <v>82.8</v>
      </c>
      <c r="D386" s="76" t="s">
        <v>7349</v>
      </c>
    </row>
    <row r="387" ht="67.5" spans="1:4">
      <c r="A387" s="74" t="s">
        <v>7350</v>
      </c>
      <c r="B387" s="75" t="s">
        <v>7351</v>
      </c>
      <c r="C387" s="73">
        <v>299.2</v>
      </c>
      <c r="D387" s="76" t="s">
        <v>7352</v>
      </c>
    </row>
    <row r="388" ht="40.5" spans="1:4">
      <c r="A388" s="74" t="s">
        <v>7353</v>
      </c>
      <c r="B388" s="304" t="s">
        <v>7354</v>
      </c>
      <c r="C388" s="73">
        <v>156</v>
      </c>
      <c r="D388" s="73" t="s">
        <v>7355</v>
      </c>
    </row>
    <row r="389" ht="45" spans="1:4">
      <c r="A389" s="74" t="s">
        <v>7356</v>
      </c>
      <c r="B389" s="304" t="s">
        <v>7357</v>
      </c>
      <c r="C389" s="73">
        <v>18.8</v>
      </c>
      <c r="D389" s="73" t="s">
        <v>7358</v>
      </c>
    </row>
    <row r="390" ht="43.5" spans="1:4">
      <c r="A390" s="74" t="s">
        <v>7359</v>
      </c>
      <c r="B390" s="304" t="s">
        <v>7360</v>
      </c>
      <c r="C390" s="73">
        <v>22.5</v>
      </c>
      <c r="D390" s="73" t="s">
        <v>7361</v>
      </c>
    </row>
    <row r="391" ht="40.5" spans="1:4">
      <c r="A391" s="74" t="s">
        <v>7362</v>
      </c>
      <c r="B391" s="304" t="s">
        <v>7363</v>
      </c>
      <c r="C391" s="73">
        <v>165.4</v>
      </c>
      <c r="D391" s="73" t="s">
        <v>7364</v>
      </c>
    </row>
    <row r="392" ht="45" spans="1:4">
      <c r="A392" s="74" t="s">
        <v>7365</v>
      </c>
      <c r="B392" s="304" t="s">
        <v>7366</v>
      </c>
      <c r="C392" s="73">
        <v>89.8</v>
      </c>
      <c r="D392" s="73" t="s">
        <v>7367</v>
      </c>
    </row>
    <row r="393" ht="43.5" spans="1:4">
      <c r="A393" s="77" t="s">
        <v>7368</v>
      </c>
      <c r="B393" s="75" t="s">
        <v>7369</v>
      </c>
      <c r="C393" s="78">
        <v>486.8</v>
      </c>
      <c r="D393" s="76" t="s">
        <v>7370</v>
      </c>
    </row>
    <row r="394" ht="45" spans="1:4">
      <c r="A394" s="77" t="s">
        <v>7371</v>
      </c>
      <c r="B394" s="75" t="s">
        <v>7372</v>
      </c>
      <c r="C394" s="78">
        <v>297.2</v>
      </c>
      <c r="D394" s="76" t="s">
        <v>7373</v>
      </c>
    </row>
    <row r="395" ht="58.5" spans="1:4">
      <c r="A395" s="77" t="s">
        <v>7374</v>
      </c>
      <c r="B395" s="75">
        <v>201802810438</v>
      </c>
      <c r="C395" s="78">
        <v>299</v>
      </c>
      <c r="D395" s="76" t="s">
        <v>7375</v>
      </c>
    </row>
    <row r="396" ht="55.5" spans="1:4">
      <c r="A396" s="77" t="s">
        <v>7376</v>
      </c>
      <c r="B396" s="75" t="s">
        <v>7377</v>
      </c>
      <c r="C396" s="78">
        <v>291.2</v>
      </c>
      <c r="D396" s="76" t="s">
        <v>7378</v>
      </c>
    </row>
    <row r="397" ht="54" spans="1:4">
      <c r="A397" s="77" t="s">
        <v>7379</v>
      </c>
      <c r="B397" s="75" t="s">
        <v>7380</v>
      </c>
      <c r="C397" s="78">
        <v>413.1</v>
      </c>
      <c r="D397" s="76" t="s">
        <v>7381</v>
      </c>
    </row>
    <row r="398" ht="58.5" spans="1:4">
      <c r="A398" s="77" t="s">
        <v>7382</v>
      </c>
      <c r="B398" s="75" t="s">
        <v>7383</v>
      </c>
      <c r="C398" s="78">
        <v>19.9</v>
      </c>
      <c r="D398" s="76" t="s">
        <v>7384</v>
      </c>
    </row>
    <row r="399" ht="58.5" spans="1:4">
      <c r="A399" s="77" t="s">
        <v>7385</v>
      </c>
      <c r="B399" s="75" t="s">
        <v>7386</v>
      </c>
      <c r="C399" s="78">
        <v>112.1</v>
      </c>
      <c r="D399" s="76" t="s">
        <v>7387</v>
      </c>
    </row>
    <row r="400" ht="54" spans="1:4">
      <c r="A400" s="77" t="s">
        <v>7388</v>
      </c>
      <c r="B400" s="75" t="s">
        <v>7389</v>
      </c>
      <c r="C400" s="78">
        <v>156.9</v>
      </c>
      <c r="D400" s="76" t="s">
        <v>7390</v>
      </c>
    </row>
    <row r="401" ht="54" spans="1:4">
      <c r="A401" s="77" t="s">
        <v>7391</v>
      </c>
      <c r="B401" s="75" t="s">
        <v>7392</v>
      </c>
      <c r="C401" s="78">
        <v>308.7</v>
      </c>
      <c r="D401" s="76" t="s">
        <v>7393</v>
      </c>
    </row>
    <row r="402" ht="55.5" spans="1:4">
      <c r="A402" s="77" t="s">
        <v>7394</v>
      </c>
      <c r="B402" s="75" t="s">
        <v>7395</v>
      </c>
      <c r="C402" s="78">
        <v>331.8</v>
      </c>
      <c r="D402" s="76" t="s">
        <v>7396</v>
      </c>
    </row>
    <row r="403" ht="54" spans="1:4">
      <c r="A403" s="77" t="s">
        <v>7397</v>
      </c>
      <c r="B403" s="75" t="s">
        <v>7398</v>
      </c>
      <c r="C403" s="78">
        <v>220.8</v>
      </c>
      <c r="D403" s="76" t="s">
        <v>7399</v>
      </c>
    </row>
    <row r="404" ht="54" spans="1:4">
      <c r="A404" s="77" t="s">
        <v>7397</v>
      </c>
      <c r="B404" s="75" t="s">
        <v>7398</v>
      </c>
      <c r="C404" s="78">
        <v>220.8</v>
      </c>
      <c r="D404" s="76" t="s">
        <v>7399</v>
      </c>
    </row>
    <row r="405" ht="57" spans="1:4">
      <c r="A405" s="77" t="s">
        <v>7400</v>
      </c>
      <c r="B405" s="75" t="s">
        <v>7401</v>
      </c>
      <c r="C405" s="78">
        <v>346.6</v>
      </c>
      <c r="D405" s="76" t="s">
        <v>7402</v>
      </c>
    </row>
    <row r="406" ht="58.5" spans="1:4">
      <c r="A406" s="77" t="s">
        <v>7403</v>
      </c>
      <c r="B406" s="75" t="s">
        <v>7404</v>
      </c>
      <c r="C406" s="78">
        <v>165.8</v>
      </c>
      <c r="D406" s="76" t="s">
        <v>7405</v>
      </c>
    </row>
    <row r="407" ht="60" spans="1:4">
      <c r="A407" s="74" t="s">
        <v>7406</v>
      </c>
      <c r="B407" s="75" t="s">
        <v>7407</v>
      </c>
      <c r="C407" s="73">
        <v>207.5</v>
      </c>
      <c r="D407" s="76" t="s">
        <v>7408</v>
      </c>
    </row>
    <row r="408" ht="60" spans="1:4">
      <c r="A408" s="74" t="s">
        <v>7409</v>
      </c>
      <c r="B408" s="75" t="s">
        <v>7410</v>
      </c>
      <c r="C408" s="73">
        <v>107.9</v>
      </c>
      <c r="D408" s="76" t="s">
        <v>7411</v>
      </c>
    </row>
    <row r="409" ht="58.5" spans="1:4">
      <c r="A409" s="74" t="s">
        <v>7412</v>
      </c>
      <c r="B409" s="75" t="s">
        <v>7413</v>
      </c>
      <c r="C409" s="73">
        <v>295.6</v>
      </c>
      <c r="D409" s="76" t="s">
        <v>7414</v>
      </c>
    </row>
    <row r="410" ht="60" spans="1:4">
      <c r="A410" s="74" t="s">
        <v>7415</v>
      </c>
      <c r="B410" s="75">
        <v>201802810430</v>
      </c>
      <c r="C410" s="73">
        <v>287</v>
      </c>
      <c r="D410" s="76" t="s">
        <v>7416</v>
      </c>
    </row>
    <row r="411" ht="73.5" spans="1:4">
      <c r="A411" s="74" t="s">
        <v>7417</v>
      </c>
      <c r="B411" s="75" t="s">
        <v>7418</v>
      </c>
      <c r="C411" s="73">
        <v>304.3</v>
      </c>
      <c r="D411" s="76" t="s">
        <v>7419</v>
      </c>
    </row>
    <row r="412" ht="73.5" spans="1:4">
      <c r="A412" s="74" t="s">
        <v>7420</v>
      </c>
      <c r="B412" s="75" t="s">
        <v>7421</v>
      </c>
      <c r="C412" s="73">
        <v>172.6</v>
      </c>
      <c r="D412" s="76" t="s">
        <v>7422</v>
      </c>
    </row>
    <row r="413" ht="73.5" spans="1:4">
      <c r="A413" s="74" t="s">
        <v>7423</v>
      </c>
      <c r="B413" s="75" t="s">
        <v>7424</v>
      </c>
      <c r="C413" s="73">
        <v>30.3</v>
      </c>
      <c r="D413" s="76" t="s">
        <v>7425</v>
      </c>
    </row>
    <row r="414" ht="73.5" spans="1:4">
      <c r="A414" s="74" t="s">
        <v>7426</v>
      </c>
      <c r="B414" s="75" t="s">
        <v>7427</v>
      </c>
      <c r="C414" s="73">
        <v>122</v>
      </c>
      <c r="D414" s="76" t="s">
        <v>7428</v>
      </c>
    </row>
    <row r="415" ht="75" spans="1:4">
      <c r="A415" s="74" t="s">
        <v>7429</v>
      </c>
      <c r="B415" s="75" t="s">
        <v>7430</v>
      </c>
      <c r="C415" s="73">
        <v>140.8</v>
      </c>
      <c r="D415" s="76" t="s">
        <v>7431</v>
      </c>
    </row>
    <row r="416" ht="82.5" spans="1:4">
      <c r="A416" s="74" t="s">
        <v>7432</v>
      </c>
      <c r="B416" s="75" t="s">
        <v>7433</v>
      </c>
      <c r="C416" s="73">
        <v>375.5</v>
      </c>
      <c r="D416" s="76" t="s">
        <v>7434</v>
      </c>
    </row>
    <row r="417" ht="85.5" spans="1:4">
      <c r="A417" s="74" t="s">
        <v>7435</v>
      </c>
      <c r="B417" s="75" t="s">
        <v>7436</v>
      </c>
      <c r="C417" s="73">
        <v>380.4</v>
      </c>
      <c r="D417" s="76" t="s">
        <v>7437</v>
      </c>
    </row>
    <row r="418" ht="120" spans="1:4">
      <c r="A418" s="74" t="s">
        <v>7438</v>
      </c>
      <c r="B418" s="75" t="s">
        <v>7439</v>
      </c>
      <c r="C418" s="73">
        <v>119.6</v>
      </c>
      <c r="D418" s="76" t="s">
        <v>7440</v>
      </c>
    </row>
    <row r="420" ht="14.25" spans="1:4">
      <c r="A420" s="82"/>
      <c r="B420" s="83"/>
      <c r="C420" s="83"/>
      <c r="D420" s="83"/>
    </row>
    <row r="421" ht="14.25" spans="1:4">
      <c r="A421" s="82"/>
      <c r="B421" s="83"/>
      <c r="C421" s="83"/>
      <c r="D421" s="83"/>
    </row>
    <row r="422" ht="15.75" spans="1:4">
      <c r="A422" s="83"/>
      <c r="B422" s="83"/>
      <c r="C422" s="83"/>
      <c r="D422" s="83"/>
    </row>
    <row r="423" ht="15.75" spans="1:4">
      <c r="A423" s="83"/>
      <c r="B423" s="83"/>
      <c r="C423" s="83"/>
      <c r="D423" s="83"/>
    </row>
  </sheetData>
  <mergeCells count="5">
    <mergeCell ref="A1:D1"/>
    <mergeCell ref="A420:D420"/>
    <mergeCell ref="A421:D421"/>
    <mergeCell ref="A422:D422"/>
    <mergeCell ref="A423:D423"/>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99"/>
  <sheetViews>
    <sheetView zoomScale="58" zoomScaleNormal="58" workbookViewId="0">
      <selection activeCell="J10" sqref="J10"/>
    </sheetView>
  </sheetViews>
  <sheetFormatPr defaultColWidth="9" defaultRowHeight="33" outlineLevelCol="3"/>
  <cols>
    <col min="1" max="1" width="30.3333333333333" style="26" customWidth="1"/>
    <col min="2" max="2" width="43.3333333333333" style="27" customWidth="1"/>
    <col min="3" max="3" width="33.5583333333333" style="28" customWidth="1"/>
    <col min="4" max="4" width="84.3333333333333" style="26" customWidth="1"/>
  </cols>
  <sheetData>
    <row r="1" ht="61.5" spans="1:4">
      <c r="A1" s="29" t="s">
        <v>7441</v>
      </c>
      <c r="B1" s="29"/>
      <c r="C1" s="29"/>
      <c r="D1" s="29"/>
    </row>
    <row r="2" ht="33.75" spans="1:4">
      <c r="A2" s="30" t="s">
        <v>7442</v>
      </c>
      <c r="B2" s="31" t="s">
        <v>7443</v>
      </c>
      <c r="C2" s="30" t="s">
        <v>7444</v>
      </c>
      <c r="D2" s="30" t="s">
        <v>7445</v>
      </c>
    </row>
    <row r="3" ht="33.75" spans="1:4">
      <c r="A3" s="32" t="s">
        <v>7446</v>
      </c>
      <c r="B3" s="306" t="s">
        <v>7447</v>
      </c>
      <c r="C3" s="32">
        <v>7.2</v>
      </c>
      <c r="D3" s="32" t="s">
        <v>7448</v>
      </c>
    </row>
    <row r="4" ht="33.75" spans="1:4">
      <c r="A4" s="30" t="s">
        <v>7449</v>
      </c>
      <c r="B4" s="31">
        <v>201802301735</v>
      </c>
      <c r="C4" s="33">
        <v>336</v>
      </c>
      <c r="D4" s="30" t="s">
        <v>7450</v>
      </c>
    </row>
    <row r="5" ht="33.75" spans="1:4">
      <c r="A5" s="30" t="s">
        <v>7451</v>
      </c>
      <c r="B5" s="31">
        <v>201802301839</v>
      </c>
      <c r="C5" s="33">
        <v>287</v>
      </c>
      <c r="D5" s="30" t="s">
        <v>7450</v>
      </c>
    </row>
    <row r="6" ht="33.75" spans="1:4">
      <c r="A6" s="30" t="s">
        <v>7452</v>
      </c>
      <c r="B6" s="31">
        <v>201802301308</v>
      </c>
      <c r="C6" s="33">
        <v>265</v>
      </c>
      <c r="D6" s="30" t="s">
        <v>7450</v>
      </c>
    </row>
    <row r="7" ht="33.75" spans="1:4">
      <c r="A7" s="30" t="s">
        <v>7453</v>
      </c>
      <c r="B7" s="31">
        <v>201802403203</v>
      </c>
      <c r="C7" s="33">
        <v>287</v>
      </c>
      <c r="D7" s="30" t="s">
        <v>7450</v>
      </c>
    </row>
    <row r="8" ht="33.75" spans="1:4">
      <c r="A8" s="32" t="s">
        <v>7454</v>
      </c>
      <c r="B8" s="306" t="s">
        <v>7455</v>
      </c>
      <c r="C8" s="32">
        <v>85.3</v>
      </c>
      <c r="D8" s="32" t="s">
        <v>7450</v>
      </c>
    </row>
    <row r="9" ht="33.75" spans="1:4">
      <c r="A9" s="30" t="s">
        <v>7456</v>
      </c>
      <c r="B9" s="31">
        <v>201902301716</v>
      </c>
      <c r="C9" s="33">
        <v>20</v>
      </c>
      <c r="D9" s="30" t="s">
        <v>7457</v>
      </c>
    </row>
    <row r="10" ht="33.75" spans="1:4">
      <c r="A10" s="30" t="s">
        <v>7458</v>
      </c>
      <c r="B10" s="31">
        <v>20200240301007</v>
      </c>
      <c r="C10" s="33">
        <v>55</v>
      </c>
      <c r="D10" s="30" t="s">
        <v>7457</v>
      </c>
    </row>
    <row r="11" ht="33.75" spans="1:4">
      <c r="A11" s="32" t="s">
        <v>7459</v>
      </c>
      <c r="B11" s="306" t="s">
        <v>7460</v>
      </c>
      <c r="C11" s="32">
        <v>3.4</v>
      </c>
      <c r="D11" s="32" t="s">
        <v>7461</v>
      </c>
    </row>
    <row r="12" ht="33.75" spans="1:4">
      <c r="A12" s="32" t="s">
        <v>7462</v>
      </c>
      <c r="B12" s="306" t="s">
        <v>7463</v>
      </c>
      <c r="C12" s="32">
        <v>3.4</v>
      </c>
      <c r="D12" s="32" t="s">
        <v>7461</v>
      </c>
    </row>
    <row r="13" ht="33.75" spans="1:4">
      <c r="A13" s="30" t="s">
        <v>7464</v>
      </c>
      <c r="B13" s="31">
        <v>20200240302020</v>
      </c>
      <c r="C13" s="33">
        <v>144</v>
      </c>
      <c r="D13" s="30" t="s">
        <v>7465</v>
      </c>
    </row>
    <row r="14" ht="33.75" spans="1:4">
      <c r="A14" s="30" t="s">
        <v>7466</v>
      </c>
      <c r="B14" s="31">
        <v>201903003217</v>
      </c>
      <c r="C14" s="33">
        <v>9.3</v>
      </c>
      <c r="D14" s="30" t="s">
        <v>7467</v>
      </c>
    </row>
    <row r="15" ht="33.75" spans="1:4">
      <c r="A15" s="30" t="s">
        <v>7468</v>
      </c>
      <c r="B15" s="31">
        <v>20200230204028</v>
      </c>
      <c r="C15" s="33">
        <v>7.8</v>
      </c>
      <c r="D15" s="30" t="s">
        <v>7467</v>
      </c>
    </row>
    <row r="16" ht="33.75" spans="1:4">
      <c r="A16" s="32" t="s">
        <v>7469</v>
      </c>
      <c r="B16" s="306" t="s">
        <v>7470</v>
      </c>
      <c r="C16" s="32">
        <v>0.5</v>
      </c>
      <c r="D16" s="32" t="s">
        <v>7471</v>
      </c>
    </row>
    <row r="17" ht="33.75" spans="1:4">
      <c r="A17" s="32" t="s">
        <v>7472</v>
      </c>
      <c r="B17" s="306" t="s">
        <v>7473</v>
      </c>
      <c r="C17" s="32">
        <v>2.7</v>
      </c>
      <c r="D17" s="32" t="s">
        <v>7474</v>
      </c>
    </row>
    <row r="18" ht="33.75" spans="1:4">
      <c r="A18" s="32" t="s">
        <v>7475</v>
      </c>
      <c r="B18" s="306" t="s">
        <v>7476</v>
      </c>
      <c r="C18" s="32">
        <v>1.1</v>
      </c>
      <c r="D18" s="32" t="s">
        <v>7471</v>
      </c>
    </row>
    <row r="19" ht="33.75" spans="1:4">
      <c r="A19" s="32" t="s">
        <v>7477</v>
      </c>
      <c r="B19" s="306" t="s">
        <v>7478</v>
      </c>
      <c r="C19" s="32">
        <v>0.3</v>
      </c>
      <c r="D19" s="32" t="s">
        <v>7471</v>
      </c>
    </row>
    <row r="20" ht="33.75" spans="1:4">
      <c r="A20" s="30" t="s">
        <v>7479</v>
      </c>
      <c r="B20" s="31">
        <v>201902403213</v>
      </c>
      <c r="C20" s="33">
        <v>8.4</v>
      </c>
      <c r="D20" s="30" t="s">
        <v>7467</v>
      </c>
    </row>
    <row r="21" ht="33.75" spans="1:4">
      <c r="A21" s="32" t="s">
        <v>7480</v>
      </c>
      <c r="B21" s="306" t="s">
        <v>7481</v>
      </c>
      <c r="C21" s="32">
        <v>2</v>
      </c>
      <c r="D21" s="32" t="s">
        <v>7482</v>
      </c>
    </row>
    <row r="22" ht="33.75" spans="1:4">
      <c r="A22" s="32" t="s">
        <v>7483</v>
      </c>
      <c r="B22" s="306" t="s">
        <v>7484</v>
      </c>
      <c r="C22" s="32">
        <v>291</v>
      </c>
      <c r="D22" s="32" t="s">
        <v>7485</v>
      </c>
    </row>
    <row r="23" ht="33.75" spans="1:4">
      <c r="A23" s="32" t="s">
        <v>7486</v>
      </c>
      <c r="B23" s="31" t="s">
        <v>7487</v>
      </c>
      <c r="C23" s="32">
        <v>378</v>
      </c>
      <c r="D23" s="32" t="s">
        <v>7485</v>
      </c>
    </row>
    <row r="24" ht="33.75" spans="1:4">
      <c r="A24" s="32" t="s">
        <v>7488</v>
      </c>
      <c r="B24" s="31" t="s">
        <v>7489</v>
      </c>
      <c r="C24" s="32">
        <v>75</v>
      </c>
      <c r="D24" s="32" t="s">
        <v>7485</v>
      </c>
    </row>
    <row r="25" ht="33.75" spans="1:4">
      <c r="A25" s="30" t="s">
        <v>7490</v>
      </c>
      <c r="B25" s="31">
        <v>20200230201038</v>
      </c>
      <c r="C25" s="33">
        <v>10.1</v>
      </c>
      <c r="D25" s="30" t="s">
        <v>7491</v>
      </c>
    </row>
    <row r="26" ht="33.75" spans="1:4">
      <c r="A26" s="30" t="s">
        <v>7492</v>
      </c>
      <c r="B26" s="31">
        <v>201902601408</v>
      </c>
      <c r="C26" s="33">
        <v>200</v>
      </c>
      <c r="D26" s="30" t="s">
        <v>7493</v>
      </c>
    </row>
    <row r="27" ht="33.75" spans="1:4">
      <c r="A27" s="30" t="s">
        <v>7494</v>
      </c>
      <c r="B27" s="31">
        <v>20200300304015</v>
      </c>
      <c r="C27" s="33">
        <v>12.8</v>
      </c>
      <c r="D27" s="30" t="s">
        <v>7491</v>
      </c>
    </row>
    <row r="28" ht="33.75" spans="1:4">
      <c r="A28" s="30" t="s">
        <v>7495</v>
      </c>
      <c r="B28" s="31">
        <v>201802301714</v>
      </c>
      <c r="C28" s="33">
        <v>60</v>
      </c>
      <c r="D28" s="30" t="s">
        <v>7493</v>
      </c>
    </row>
    <row r="29" ht="33.75" spans="1:4">
      <c r="A29" s="30" t="s">
        <v>7496</v>
      </c>
      <c r="B29" s="31">
        <v>201902401216</v>
      </c>
      <c r="C29" s="33">
        <v>96</v>
      </c>
      <c r="D29" s="30" t="s">
        <v>7493</v>
      </c>
    </row>
    <row r="30" ht="33.75" spans="1:4">
      <c r="A30" s="30" t="s">
        <v>7497</v>
      </c>
      <c r="B30" s="31">
        <v>20200230102031</v>
      </c>
      <c r="C30" s="33">
        <v>200</v>
      </c>
      <c r="D30" s="30" t="s">
        <v>7493</v>
      </c>
    </row>
    <row r="31" ht="33.75" spans="1:4">
      <c r="A31" s="30" t="s">
        <v>7498</v>
      </c>
      <c r="B31" s="31">
        <v>201802301117</v>
      </c>
      <c r="C31" s="33">
        <v>300</v>
      </c>
      <c r="D31" s="30" t="s">
        <v>7493</v>
      </c>
    </row>
    <row r="32" ht="33.75" spans="1:4">
      <c r="A32" s="30" t="s">
        <v>7499</v>
      </c>
      <c r="B32" s="31">
        <v>20200300304016</v>
      </c>
      <c r="C32" s="33">
        <v>17.2</v>
      </c>
      <c r="D32" s="30" t="s">
        <v>7500</v>
      </c>
    </row>
    <row r="33" ht="33.75" spans="1:4">
      <c r="A33" s="30" t="s">
        <v>7501</v>
      </c>
      <c r="B33" s="31">
        <v>201902403233</v>
      </c>
      <c r="C33" s="33">
        <v>6.9</v>
      </c>
      <c r="D33" s="30" t="s">
        <v>7491</v>
      </c>
    </row>
    <row r="34" ht="33.75" spans="1:4">
      <c r="A34" s="30" t="s">
        <v>7502</v>
      </c>
      <c r="B34" s="31">
        <v>20200300304018</v>
      </c>
      <c r="C34" s="33">
        <v>14.9</v>
      </c>
      <c r="D34" s="30" t="s">
        <v>7491</v>
      </c>
    </row>
    <row r="35" ht="33.75" spans="1:4">
      <c r="A35" s="30" t="s">
        <v>7503</v>
      </c>
      <c r="B35" s="31">
        <v>20200240103009</v>
      </c>
      <c r="C35" s="33">
        <v>180</v>
      </c>
      <c r="D35" s="30" t="s">
        <v>7493</v>
      </c>
    </row>
    <row r="36" ht="33.75" spans="1:4">
      <c r="A36" s="32" t="s">
        <v>7504</v>
      </c>
      <c r="B36" s="306" t="s">
        <v>7505</v>
      </c>
      <c r="C36" s="32">
        <v>3.3</v>
      </c>
      <c r="D36" s="32" t="s">
        <v>7491</v>
      </c>
    </row>
    <row r="37" ht="33.75" spans="1:4">
      <c r="A37" s="32" t="s">
        <v>7506</v>
      </c>
      <c r="B37" s="306" t="s">
        <v>7507</v>
      </c>
      <c r="C37" s="32">
        <v>1.4</v>
      </c>
      <c r="D37" s="32" t="s">
        <v>7491</v>
      </c>
    </row>
    <row r="38" ht="33.75" spans="1:4">
      <c r="A38" s="32" t="s">
        <v>7508</v>
      </c>
      <c r="B38" s="306" t="s">
        <v>7509</v>
      </c>
      <c r="C38" s="32">
        <v>2</v>
      </c>
      <c r="D38" s="32" t="s">
        <v>7491</v>
      </c>
    </row>
    <row r="39" ht="33.75" spans="1:4">
      <c r="A39" s="32" t="s">
        <v>7510</v>
      </c>
      <c r="B39" s="306" t="s">
        <v>7511</v>
      </c>
      <c r="C39" s="32">
        <v>3.7</v>
      </c>
      <c r="D39" s="32" t="s">
        <v>7491</v>
      </c>
    </row>
    <row r="40" ht="33.75" spans="1:4">
      <c r="A40" s="32" t="s">
        <v>7512</v>
      </c>
      <c r="B40" s="306" t="s">
        <v>7513</v>
      </c>
      <c r="C40" s="32">
        <v>1.9</v>
      </c>
      <c r="D40" s="32" t="s">
        <v>7491</v>
      </c>
    </row>
    <row r="41" ht="33.75" spans="1:4">
      <c r="A41" s="32" t="s">
        <v>7514</v>
      </c>
      <c r="B41" s="306" t="s">
        <v>7515</v>
      </c>
      <c r="C41" s="32">
        <v>1.7</v>
      </c>
      <c r="D41" s="32" t="s">
        <v>7516</v>
      </c>
    </row>
    <row r="42" ht="33.75" spans="1:4">
      <c r="A42" s="32" t="s">
        <v>7517</v>
      </c>
      <c r="B42" s="306" t="s">
        <v>7518</v>
      </c>
      <c r="C42" s="32">
        <v>62</v>
      </c>
      <c r="D42" s="32" t="s">
        <v>7519</v>
      </c>
    </row>
    <row r="43" ht="33.75" spans="1:4">
      <c r="A43" s="32" t="s">
        <v>7520</v>
      </c>
      <c r="B43" s="306" t="s">
        <v>7521</v>
      </c>
      <c r="C43" s="32">
        <v>93.5</v>
      </c>
      <c r="D43" s="32" t="s">
        <v>7493</v>
      </c>
    </row>
    <row r="44" ht="33.75" spans="1:4">
      <c r="A44" s="32" t="s">
        <v>7522</v>
      </c>
      <c r="B44" s="306" t="s">
        <v>7523</v>
      </c>
      <c r="C44" s="32">
        <v>195</v>
      </c>
      <c r="D44" s="32" t="s">
        <v>7493</v>
      </c>
    </row>
    <row r="45" ht="33.75" spans="1:4">
      <c r="A45" s="32" t="s">
        <v>7524</v>
      </c>
      <c r="B45" s="306" t="s">
        <v>7525</v>
      </c>
      <c r="C45" s="32">
        <v>180</v>
      </c>
      <c r="D45" s="32" t="s">
        <v>7493</v>
      </c>
    </row>
    <row r="46" ht="33.75" spans="1:4">
      <c r="A46" s="32" t="s">
        <v>7526</v>
      </c>
      <c r="B46" s="306" t="s">
        <v>7527</v>
      </c>
      <c r="C46" s="32">
        <v>72</v>
      </c>
      <c r="D46" s="32" t="s">
        <v>7528</v>
      </c>
    </row>
    <row r="47" ht="33.75" spans="1:4">
      <c r="A47" s="32" t="s">
        <v>7529</v>
      </c>
      <c r="B47" s="306" t="s">
        <v>7530</v>
      </c>
      <c r="C47" s="32">
        <v>31</v>
      </c>
      <c r="D47" s="32" t="s">
        <v>7493</v>
      </c>
    </row>
    <row r="48" ht="33.75" spans="1:4">
      <c r="A48" s="32" t="s">
        <v>7531</v>
      </c>
      <c r="B48" s="306" t="s">
        <v>7532</v>
      </c>
      <c r="C48" s="32">
        <v>2</v>
      </c>
      <c r="D48" s="32" t="s">
        <v>7491</v>
      </c>
    </row>
    <row r="49" ht="33.75" spans="1:4">
      <c r="A49" s="32" t="s">
        <v>7533</v>
      </c>
      <c r="B49" s="306" t="s">
        <v>7534</v>
      </c>
      <c r="C49" s="32">
        <v>104</v>
      </c>
      <c r="D49" s="32" t="s">
        <v>7493</v>
      </c>
    </row>
    <row r="50" ht="33.75" spans="1:4">
      <c r="A50" s="32" t="s">
        <v>7535</v>
      </c>
      <c r="B50" s="306" t="s">
        <v>7536</v>
      </c>
      <c r="C50" s="32">
        <v>0.5</v>
      </c>
      <c r="D50" s="32" t="s">
        <v>7537</v>
      </c>
    </row>
    <row r="51" ht="33.75" spans="1:4">
      <c r="A51" s="32" t="s">
        <v>7538</v>
      </c>
      <c r="B51" s="306" t="s">
        <v>7539</v>
      </c>
      <c r="C51" s="32">
        <v>1</v>
      </c>
      <c r="D51" s="32" t="s">
        <v>7537</v>
      </c>
    </row>
    <row r="52" ht="33.75" spans="1:4">
      <c r="A52" s="32" t="s">
        <v>7540</v>
      </c>
      <c r="B52" s="306" t="s">
        <v>7541</v>
      </c>
      <c r="C52" s="32">
        <v>0.5</v>
      </c>
      <c r="D52" s="32" t="s">
        <v>7542</v>
      </c>
    </row>
    <row r="53" ht="33.75" spans="1:4">
      <c r="A53" s="32" t="s">
        <v>7543</v>
      </c>
      <c r="B53" s="306" t="s">
        <v>7544</v>
      </c>
      <c r="C53" s="32">
        <v>0.6</v>
      </c>
      <c r="D53" s="32" t="s">
        <v>7537</v>
      </c>
    </row>
    <row r="54" ht="33.75" spans="1:4">
      <c r="A54" s="32" t="s">
        <v>7545</v>
      </c>
      <c r="B54" s="306" t="s">
        <v>7546</v>
      </c>
      <c r="C54" s="32">
        <v>1</v>
      </c>
      <c r="D54" s="32" t="s">
        <v>7537</v>
      </c>
    </row>
    <row r="55" ht="33.75" spans="1:4">
      <c r="A55" s="32" t="s">
        <v>7547</v>
      </c>
      <c r="B55" s="306" t="s">
        <v>7548</v>
      </c>
      <c r="C55" s="32">
        <v>9.4</v>
      </c>
      <c r="D55" s="32" t="s">
        <v>7549</v>
      </c>
    </row>
    <row r="56" ht="33.75" spans="1:4">
      <c r="A56" s="32" t="s">
        <v>7550</v>
      </c>
      <c r="B56" s="306" t="s">
        <v>7551</v>
      </c>
      <c r="C56" s="32">
        <v>94.8</v>
      </c>
      <c r="D56" s="32" t="s">
        <v>7552</v>
      </c>
    </row>
    <row r="57" ht="33.75" spans="1:4">
      <c r="A57" s="32" t="s">
        <v>7553</v>
      </c>
      <c r="B57" s="31" t="s">
        <v>7554</v>
      </c>
      <c r="C57" s="32">
        <v>3.4</v>
      </c>
      <c r="D57" s="32" t="s">
        <v>7491</v>
      </c>
    </row>
    <row r="58" ht="33.75" spans="1:4">
      <c r="A58" s="30" t="s">
        <v>7555</v>
      </c>
      <c r="B58" s="31">
        <v>201802302114</v>
      </c>
      <c r="C58" s="33">
        <v>15</v>
      </c>
      <c r="D58" s="30" t="s">
        <v>7556</v>
      </c>
    </row>
    <row r="59" ht="33.75" spans="1:4">
      <c r="A59" s="30" t="s">
        <v>7557</v>
      </c>
      <c r="B59" s="31">
        <v>201702602015</v>
      </c>
      <c r="C59" s="33">
        <v>184</v>
      </c>
      <c r="D59" s="30" t="s">
        <v>7558</v>
      </c>
    </row>
    <row r="60" ht="33.75" spans="1:4">
      <c r="A60" s="30" t="s">
        <v>7559</v>
      </c>
      <c r="B60" s="31">
        <v>20200240103035</v>
      </c>
      <c r="C60" s="33">
        <v>25.1</v>
      </c>
      <c r="D60" s="30" t="s">
        <v>7560</v>
      </c>
    </row>
    <row r="61" ht="33.75" spans="1:4">
      <c r="A61" s="30" t="s">
        <v>7561</v>
      </c>
      <c r="B61" s="31">
        <v>201702602014</v>
      </c>
      <c r="C61" s="33">
        <v>24</v>
      </c>
      <c r="D61" s="30" t="s">
        <v>7562</v>
      </c>
    </row>
    <row r="62" ht="33.75" spans="1:4">
      <c r="A62" s="30" t="s">
        <v>7563</v>
      </c>
      <c r="B62" s="31">
        <v>201903001227</v>
      </c>
      <c r="C62" s="33">
        <v>1.7</v>
      </c>
      <c r="D62" s="30" t="s">
        <v>7564</v>
      </c>
    </row>
    <row r="63" ht="33.75" spans="1:4">
      <c r="A63" s="30" t="s">
        <v>7565</v>
      </c>
      <c r="B63" s="31">
        <v>20200230201015</v>
      </c>
      <c r="C63" s="33">
        <v>2.8</v>
      </c>
      <c r="D63" s="30" t="s">
        <v>7566</v>
      </c>
    </row>
    <row r="64" ht="33.75" spans="1:4">
      <c r="A64" s="30" t="s">
        <v>7567</v>
      </c>
      <c r="B64" s="31">
        <v>20200240301025</v>
      </c>
      <c r="C64" s="33">
        <v>5</v>
      </c>
      <c r="D64" s="30" t="s">
        <v>7566</v>
      </c>
    </row>
    <row r="65" ht="33.75" spans="1:4">
      <c r="A65" s="32" t="s">
        <v>7568</v>
      </c>
      <c r="B65" s="306" t="s">
        <v>7569</v>
      </c>
      <c r="C65" s="32">
        <v>72</v>
      </c>
      <c r="D65" s="32" t="s">
        <v>7570</v>
      </c>
    </row>
    <row r="66" ht="33.75" spans="1:4">
      <c r="A66" s="32" t="s">
        <v>7571</v>
      </c>
      <c r="B66" s="306" t="s">
        <v>7572</v>
      </c>
      <c r="C66" s="32">
        <v>0.5</v>
      </c>
      <c r="D66" s="32" t="s">
        <v>7537</v>
      </c>
    </row>
    <row r="67" ht="33.75" spans="1:4">
      <c r="A67" s="32" t="s">
        <v>7573</v>
      </c>
      <c r="B67" s="306" t="s">
        <v>7574</v>
      </c>
      <c r="C67" s="32">
        <v>0.5</v>
      </c>
      <c r="D67" s="32" t="s">
        <v>7537</v>
      </c>
    </row>
    <row r="68" ht="33.75" spans="1:4">
      <c r="A68" s="32" t="s">
        <v>7575</v>
      </c>
      <c r="B68" s="306" t="s">
        <v>7576</v>
      </c>
      <c r="C68" s="32">
        <v>62</v>
      </c>
      <c r="D68" s="32" t="s">
        <v>7577</v>
      </c>
    </row>
    <row r="69" ht="33.75" spans="1:4">
      <c r="A69" s="32" t="s">
        <v>7578</v>
      </c>
      <c r="B69" s="306" t="s">
        <v>7579</v>
      </c>
      <c r="C69" s="32">
        <v>41.5</v>
      </c>
      <c r="D69" s="32" t="s">
        <v>7580</v>
      </c>
    </row>
    <row r="70" ht="33.75" spans="1:4">
      <c r="A70" s="32" t="s">
        <v>7581</v>
      </c>
      <c r="B70" s="306" t="s">
        <v>7582</v>
      </c>
      <c r="C70" s="32">
        <v>30</v>
      </c>
      <c r="D70" s="32" t="s">
        <v>7583</v>
      </c>
    </row>
    <row r="71" ht="33.75" spans="1:4">
      <c r="A71" s="30" t="s">
        <v>7584</v>
      </c>
      <c r="B71" s="31">
        <v>20200230102014</v>
      </c>
      <c r="C71" s="33">
        <v>160</v>
      </c>
      <c r="D71" s="30" t="s">
        <v>7585</v>
      </c>
    </row>
    <row r="72" ht="33.75" spans="1:4">
      <c r="A72" s="30" t="s">
        <v>7586</v>
      </c>
      <c r="B72" s="31">
        <v>201902301215</v>
      </c>
      <c r="C72" s="33">
        <v>107</v>
      </c>
      <c r="D72" s="30" t="s">
        <v>7587</v>
      </c>
    </row>
    <row r="73" ht="33.75" spans="1:4">
      <c r="A73" s="30" t="s">
        <v>7588</v>
      </c>
      <c r="B73" s="31">
        <v>20200230102028</v>
      </c>
      <c r="C73" s="33">
        <v>60</v>
      </c>
      <c r="D73" s="30" t="s">
        <v>7589</v>
      </c>
    </row>
    <row r="74" ht="33.75" spans="1:4">
      <c r="A74" s="30" t="s">
        <v>7590</v>
      </c>
      <c r="B74" s="31">
        <v>20200230102030</v>
      </c>
      <c r="C74" s="33" t="s">
        <v>7591</v>
      </c>
      <c r="D74" s="30" t="s">
        <v>7592</v>
      </c>
    </row>
    <row r="75" ht="33.75" spans="1:4">
      <c r="A75" s="30" t="s">
        <v>7593</v>
      </c>
      <c r="B75" s="31">
        <v>201702602021</v>
      </c>
      <c r="C75" s="33">
        <v>54</v>
      </c>
      <c r="D75" s="30" t="s">
        <v>7594</v>
      </c>
    </row>
    <row r="76" ht="33.75" spans="1:4">
      <c r="A76" s="30" t="s">
        <v>7595</v>
      </c>
      <c r="B76" s="31">
        <v>201702602008</v>
      </c>
      <c r="C76" s="33">
        <v>54</v>
      </c>
      <c r="D76" s="30" t="s">
        <v>7594</v>
      </c>
    </row>
    <row r="77" ht="33.75" spans="1:4">
      <c r="A77" s="30" t="s">
        <v>7596</v>
      </c>
      <c r="B77" s="31">
        <v>201902401220</v>
      </c>
      <c r="C77" s="33">
        <v>97</v>
      </c>
      <c r="D77" s="30" t="s">
        <v>7587</v>
      </c>
    </row>
    <row r="78" ht="33.75" spans="1:4">
      <c r="A78" s="30" t="s">
        <v>7597</v>
      </c>
      <c r="B78" s="31">
        <v>201802602105</v>
      </c>
      <c r="C78" s="33">
        <v>18</v>
      </c>
      <c r="D78" s="30" t="s">
        <v>7594</v>
      </c>
    </row>
    <row r="79" ht="33.75" spans="1:4">
      <c r="A79" s="30" t="s">
        <v>7598</v>
      </c>
      <c r="B79" s="31">
        <v>201802601115</v>
      </c>
      <c r="C79" s="33">
        <v>18</v>
      </c>
      <c r="D79" s="30" t="s">
        <v>7594</v>
      </c>
    </row>
    <row r="80" ht="33.75" spans="1:4">
      <c r="A80" s="30" t="s">
        <v>7599</v>
      </c>
      <c r="B80" s="31">
        <v>201803003211</v>
      </c>
      <c r="C80" s="33">
        <v>2.2</v>
      </c>
      <c r="D80" s="30" t="s">
        <v>7600</v>
      </c>
    </row>
    <row r="81" ht="33.75" spans="1:4">
      <c r="A81" s="30" t="s">
        <v>7601</v>
      </c>
      <c r="B81" s="31">
        <v>201902403203</v>
      </c>
      <c r="C81" s="33">
        <v>1</v>
      </c>
      <c r="D81" s="30" t="s">
        <v>7600</v>
      </c>
    </row>
    <row r="82" ht="33.75" spans="1:4">
      <c r="A82" s="30" t="s">
        <v>7602</v>
      </c>
      <c r="B82" s="31">
        <v>201902403221</v>
      </c>
      <c r="C82" s="33">
        <v>1</v>
      </c>
      <c r="D82" s="30" t="s">
        <v>7600</v>
      </c>
    </row>
    <row r="83" ht="33.75" spans="1:4">
      <c r="A83" s="30" t="s">
        <v>7603</v>
      </c>
      <c r="B83" s="31">
        <v>201803001028</v>
      </c>
      <c r="C83" s="33">
        <v>350</v>
      </c>
      <c r="D83" s="30" t="s">
        <v>7604</v>
      </c>
    </row>
    <row r="84" ht="33.75" spans="1:4">
      <c r="A84" s="30" t="s">
        <v>7605</v>
      </c>
      <c r="B84" s="31">
        <v>20200260102015</v>
      </c>
      <c r="C84" s="33">
        <v>1.3</v>
      </c>
      <c r="D84" s="30" t="s">
        <v>7600</v>
      </c>
    </row>
    <row r="85" ht="33.75" spans="1:4">
      <c r="A85" s="30" t="s">
        <v>7606</v>
      </c>
      <c r="B85" s="31">
        <v>201803001020</v>
      </c>
      <c r="C85" s="33">
        <v>154</v>
      </c>
      <c r="D85" s="30" t="s">
        <v>7604</v>
      </c>
    </row>
    <row r="86" ht="33.75" spans="1:4">
      <c r="A86" s="30" t="s">
        <v>7607</v>
      </c>
      <c r="B86" s="31">
        <v>20200240102008</v>
      </c>
      <c r="C86" s="33">
        <v>0.6</v>
      </c>
      <c r="D86" s="30" t="s">
        <v>7600</v>
      </c>
    </row>
    <row r="87" ht="33.75" spans="1:4">
      <c r="A87" s="30" t="s">
        <v>7608</v>
      </c>
      <c r="B87" s="31">
        <v>201902415135</v>
      </c>
      <c r="C87" s="33">
        <v>0.6</v>
      </c>
      <c r="D87" s="30" t="s">
        <v>7600</v>
      </c>
    </row>
    <row r="88" ht="33.75" spans="1:4">
      <c r="A88" s="30" t="s">
        <v>7609</v>
      </c>
      <c r="B88" s="31">
        <v>201802301733</v>
      </c>
      <c r="C88" s="33">
        <v>280</v>
      </c>
      <c r="D88" s="30" t="s">
        <v>7604</v>
      </c>
    </row>
    <row r="89" ht="33.75" spans="1:4">
      <c r="A89" s="30" t="s">
        <v>7610</v>
      </c>
      <c r="B89" s="31">
        <v>201902401219</v>
      </c>
      <c r="C89" s="33">
        <v>0.6</v>
      </c>
      <c r="D89" s="30" t="s">
        <v>7600</v>
      </c>
    </row>
    <row r="90" ht="33.75" spans="1:4">
      <c r="A90" s="30" t="s">
        <v>7611</v>
      </c>
      <c r="B90" s="31">
        <v>201902415204</v>
      </c>
      <c r="C90" s="33">
        <v>0.6</v>
      </c>
      <c r="D90" s="30" t="s">
        <v>7600</v>
      </c>
    </row>
    <row r="91" ht="33.75" spans="1:4">
      <c r="A91" s="30" t="s">
        <v>7612</v>
      </c>
      <c r="B91" s="31">
        <v>201902301114</v>
      </c>
      <c r="C91" s="33">
        <v>0.6</v>
      </c>
      <c r="D91" s="30" t="s">
        <v>7600</v>
      </c>
    </row>
    <row r="92" ht="33.75" spans="1:4">
      <c r="A92" s="30" t="s">
        <v>7613</v>
      </c>
      <c r="B92" s="31">
        <v>20200230107002</v>
      </c>
      <c r="C92" s="33">
        <v>0.6</v>
      </c>
      <c r="D92" s="30" t="s">
        <v>7600</v>
      </c>
    </row>
    <row r="93" ht="33.75" spans="1:4">
      <c r="A93" s="30" t="s">
        <v>7614</v>
      </c>
      <c r="B93" s="31">
        <v>201803011039</v>
      </c>
      <c r="C93" s="33">
        <v>1.8</v>
      </c>
      <c r="D93" s="30" t="s">
        <v>7600</v>
      </c>
    </row>
    <row r="94" ht="33.75" spans="1:4">
      <c r="A94" s="30" t="s">
        <v>7615</v>
      </c>
      <c r="B94" s="31">
        <v>201902415203</v>
      </c>
      <c r="C94" s="33">
        <v>1.2</v>
      </c>
      <c r="D94" s="30" t="s">
        <v>7600</v>
      </c>
    </row>
    <row r="95" ht="33.75" spans="1:4">
      <c r="A95" s="30" t="s">
        <v>7616</v>
      </c>
      <c r="B95" s="31">
        <v>20200240304030</v>
      </c>
      <c r="C95" s="33">
        <v>1.1</v>
      </c>
      <c r="D95" s="30" t="s">
        <v>7600</v>
      </c>
    </row>
    <row r="96" ht="33.75" spans="1:4">
      <c r="A96" s="30" t="s">
        <v>7617</v>
      </c>
      <c r="B96" s="31">
        <v>201902401225</v>
      </c>
      <c r="C96" s="33">
        <v>0.6</v>
      </c>
      <c r="D96" s="30" t="s">
        <v>7600</v>
      </c>
    </row>
    <row r="97" ht="33.75" spans="1:4">
      <c r="A97" s="30" t="s">
        <v>7618</v>
      </c>
      <c r="B97" s="31">
        <v>201902401231</v>
      </c>
      <c r="C97" s="33" t="s">
        <v>7619</v>
      </c>
      <c r="D97" s="30" t="s">
        <v>7600</v>
      </c>
    </row>
    <row r="98" ht="33.75" spans="1:4">
      <c r="A98" s="30" t="s">
        <v>7620</v>
      </c>
      <c r="B98" s="31">
        <v>201802301428</v>
      </c>
      <c r="C98" s="33">
        <v>266</v>
      </c>
      <c r="D98" s="30" t="s">
        <v>7604</v>
      </c>
    </row>
    <row r="99" ht="33.75" spans="1:4">
      <c r="A99" s="30" t="s">
        <v>7621</v>
      </c>
      <c r="B99" s="31">
        <v>201902415211</v>
      </c>
      <c r="C99" s="33">
        <v>0.6</v>
      </c>
      <c r="D99" s="30" t="s">
        <v>7600</v>
      </c>
    </row>
    <row r="100" ht="33.75" spans="1:4">
      <c r="A100" s="30" t="s">
        <v>7622</v>
      </c>
      <c r="B100" s="31">
        <v>201803003106</v>
      </c>
      <c r="C100" s="33">
        <v>224</v>
      </c>
      <c r="D100" s="30" t="s">
        <v>7604</v>
      </c>
    </row>
    <row r="101" ht="33.75" spans="1:4">
      <c r="A101" s="32" t="s">
        <v>7623</v>
      </c>
      <c r="B101" s="306" t="s">
        <v>7624</v>
      </c>
      <c r="C101" s="32">
        <v>25.6</v>
      </c>
      <c r="D101" s="32" t="s">
        <v>7625</v>
      </c>
    </row>
    <row r="102" ht="33.75" spans="1:4">
      <c r="A102" s="32" t="s">
        <v>7626</v>
      </c>
      <c r="B102" s="306" t="s">
        <v>7627</v>
      </c>
      <c r="C102" s="32">
        <v>2.2</v>
      </c>
      <c r="D102" s="32" t="s">
        <v>7628</v>
      </c>
    </row>
    <row r="103" ht="33.75" spans="1:4">
      <c r="A103" s="32" t="s">
        <v>7629</v>
      </c>
      <c r="B103" s="306" t="s">
        <v>7630</v>
      </c>
      <c r="C103" s="32">
        <v>0.5</v>
      </c>
      <c r="D103" s="32" t="s">
        <v>7628</v>
      </c>
    </row>
    <row r="104" ht="33.75" spans="1:4">
      <c r="A104" s="32" t="s">
        <v>7631</v>
      </c>
      <c r="B104" s="306" t="s">
        <v>7632</v>
      </c>
      <c r="C104" s="32">
        <v>448</v>
      </c>
      <c r="D104" s="32" t="s">
        <v>7604</v>
      </c>
    </row>
    <row r="105" ht="33.75" spans="1:4">
      <c r="A105" s="32" t="s">
        <v>7633</v>
      </c>
      <c r="B105" s="306" t="s">
        <v>7634</v>
      </c>
      <c r="C105" s="32">
        <v>392</v>
      </c>
      <c r="D105" s="32" t="s">
        <v>7604</v>
      </c>
    </row>
    <row r="106" ht="33.75" spans="1:4">
      <c r="A106" s="32" t="s">
        <v>7635</v>
      </c>
      <c r="B106" s="306" t="s">
        <v>7636</v>
      </c>
      <c r="C106" s="32">
        <v>1.8</v>
      </c>
      <c r="D106" s="32" t="s">
        <v>7600</v>
      </c>
    </row>
    <row r="107" ht="33.75" spans="1:4">
      <c r="A107" s="32" t="s">
        <v>7637</v>
      </c>
      <c r="B107" s="306" t="s">
        <v>7638</v>
      </c>
      <c r="C107" s="32">
        <v>1.1</v>
      </c>
      <c r="D107" s="32" t="s">
        <v>7600</v>
      </c>
    </row>
    <row r="108" ht="33.75" spans="1:4">
      <c r="A108" s="32" t="s">
        <v>7639</v>
      </c>
      <c r="B108" s="306" t="s">
        <v>7640</v>
      </c>
      <c r="C108" s="32">
        <v>0.7</v>
      </c>
      <c r="D108" s="32" t="s">
        <v>7600</v>
      </c>
    </row>
    <row r="109" ht="33.75" spans="1:4">
      <c r="A109" s="32" t="s">
        <v>7641</v>
      </c>
      <c r="B109" s="306" t="s">
        <v>7642</v>
      </c>
      <c r="C109" s="32">
        <v>462</v>
      </c>
      <c r="D109" s="32" t="s">
        <v>7604</v>
      </c>
    </row>
    <row r="110" ht="33.75" spans="1:4">
      <c r="A110" s="32" t="s">
        <v>7643</v>
      </c>
      <c r="B110" s="306" t="s">
        <v>7644</v>
      </c>
      <c r="C110" s="32">
        <v>11.4</v>
      </c>
      <c r="D110" s="32" t="s">
        <v>7645</v>
      </c>
    </row>
    <row r="111" ht="33.75" spans="1:4">
      <c r="A111" s="32" t="s">
        <v>7646</v>
      </c>
      <c r="B111" s="306" t="s">
        <v>7647</v>
      </c>
      <c r="C111" s="32">
        <v>6.3</v>
      </c>
      <c r="D111" s="32" t="s">
        <v>7648</v>
      </c>
    </row>
    <row r="112" ht="33.75" spans="1:4">
      <c r="A112" s="32" t="s">
        <v>7649</v>
      </c>
      <c r="B112" s="306" t="s">
        <v>7650</v>
      </c>
      <c r="C112" s="32">
        <v>2.8</v>
      </c>
      <c r="D112" s="32" t="s">
        <v>7651</v>
      </c>
    </row>
    <row r="113" ht="33.75" spans="1:4">
      <c r="A113" s="32" t="s">
        <v>7652</v>
      </c>
      <c r="B113" s="306" t="s">
        <v>7653</v>
      </c>
      <c r="C113" s="32">
        <v>197</v>
      </c>
      <c r="D113" s="32" t="s">
        <v>7654</v>
      </c>
    </row>
    <row r="114" ht="33.75" spans="1:4">
      <c r="A114" s="32" t="s">
        <v>7655</v>
      </c>
      <c r="B114" s="306" t="s">
        <v>7656</v>
      </c>
      <c r="C114" s="32">
        <v>476</v>
      </c>
      <c r="D114" s="32" t="s">
        <v>7604</v>
      </c>
    </row>
    <row r="115" ht="33.75" spans="1:4">
      <c r="A115" s="32" t="s">
        <v>7657</v>
      </c>
      <c r="B115" s="306" t="s">
        <v>7658</v>
      </c>
      <c r="C115" s="32">
        <v>0.6</v>
      </c>
      <c r="D115" s="32" t="s">
        <v>7628</v>
      </c>
    </row>
    <row r="116" ht="33.75" spans="1:4">
      <c r="A116" s="32" t="s">
        <v>7659</v>
      </c>
      <c r="B116" s="306" t="s">
        <v>7660</v>
      </c>
      <c r="C116" s="32">
        <v>54</v>
      </c>
      <c r="D116" s="32" t="s">
        <v>7661</v>
      </c>
    </row>
    <row r="117" ht="67.5" spans="1:4">
      <c r="A117" s="34" t="s">
        <v>7662</v>
      </c>
      <c r="B117" s="306" t="s">
        <v>7663</v>
      </c>
      <c r="C117" s="32">
        <v>120</v>
      </c>
      <c r="D117" s="32" t="s">
        <v>7664</v>
      </c>
    </row>
    <row r="118" ht="33.75" spans="1:4">
      <c r="A118" s="32" t="s">
        <v>7665</v>
      </c>
      <c r="B118" s="306" t="s">
        <v>7666</v>
      </c>
      <c r="C118" s="32">
        <v>18.3</v>
      </c>
      <c r="D118" s="32" t="s">
        <v>7594</v>
      </c>
    </row>
    <row r="119" ht="33.75" spans="1:4">
      <c r="A119" s="32" t="s">
        <v>7667</v>
      </c>
      <c r="B119" s="306" t="s">
        <v>7668</v>
      </c>
      <c r="C119" s="32">
        <v>30</v>
      </c>
      <c r="D119" s="32" t="s">
        <v>7594</v>
      </c>
    </row>
    <row r="120" ht="33.75" spans="1:4">
      <c r="A120" s="32" t="s">
        <v>7669</v>
      </c>
      <c r="B120" s="31" t="s">
        <v>7670</v>
      </c>
      <c r="C120" s="32">
        <v>30</v>
      </c>
      <c r="D120" s="32" t="s">
        <v>7594</v>
      </c>
    </row>
    <row r="121" ht="33.75" spans="1:4">
      <c r="A121" s="32" t="s">
        <v>7671</v>
      </c>
      <c r="B121" s="31" t="s">
        <v>7672</v>
      </c>
      <c r="C121" s="32">
        <v>54</v>
      </c>
      <c r="D121" s="32" t="s">
        <v>7594</v>
      </c>
    </row>
    <row r="122" ht="33.75" spans="1:4">
      <c r="A122" s="30" t="s">
        <v>7673</v>
      </c>
      <c r="B122" s="31">
        <v>201802301818</v>
      </c>
      <c r="C122" s="33">
        <v>24.8</v>
      </c>
      <c r="D122" s="30" t="s">
        <v>7674</v>
      </c>
    </row>
    <row r="123" ht="33.75" spans="1:4">
      <c r="A123" s="30" t="s">
        <v>7675</v>
      </c>
      <c r="B123" s="31">
        <v>20200240102018</v>
      </c>
      <c r="C123" s="33">
        <v>13</v>
      </c>
      <c r="D123" s="30" t="s">
        <v>7676</v>
      </c>
    </row>
    <row r="124" ht="33.75" spans="1:4">
      <c r="A124" s="30" t="s">
        <v>7677</v>
      </c>
      <c r="B124" s="31">
        <v>20200230203004</v>
      </c>
      <c r="C124" s="33">
        <v>5.9</v>
      </c>
      <c r="D124" s="30" t="s">
        <v>7678</v>
      </c>
    </row>
    <row r="125" ht="33.75" spans="1:4">
      <c r="A125" s="30" t="s">
        <v>7679</v>
      </c>
      <c r="B125" s="31">
        <v>201903001103</v>
      </c>
      <c r="C125" s="33">
        <v>10.3</v>
      </c>
      <c r="D125" s="30" t="s">
        <v>7678</v>
      </c>
    </row>
    <row r="126" ht="33.75" spans="1:4">
      <c r="A126" s="30" t="s">
        <v>7680</v>
      </c>
      <c r="B126" s="31">
        <v>20200240105028</v>
      </c>
      <c r="C126" s="33">
        <v>1.4</v>
      </c>
      <c r="D126" s="30" t="s">
        <v>7681</v>
      </c>
    </row>
    <row r="127" ht="33.75" spans="1:4">
      <c r="A127" s="30" t="s">
        <v>7682</v>
      </c>
      <c r="B127" s="31">
        <v>20200230107006</v>
      </c>
      <c r="C127" s="33">
        <v>3.4</v>
      </c>
      <c r="D127" s="30" t="s">
        <v>7678</v>
      </c>
    </row>
    <row r="128" ht="33.75" spans="1:4">
      <c r="A128" s="30" t="s">
        <v>7683</v>
      </c>
      <c r="B128" s="31">
        <v>201903003111</v>
      </c>
      <c r="C128" s="33">
        <v>5.7</v>
      </c>
      <c r="D128" s="30" t="s">
        <v>7678</v>
      </c>
    </row>
    <row r="129" ht="33.75" spans="1:4">
      <c r="A129" s="30" t="s">
        <v>7684</v>
      </c>
      <c r="B129" s="31">
        <v>20200230104021</v>
      </c>
      <c r="C129" s="33">
        <v>2.5</v>
      </c>
      <c r="D129" s="30" t="s">
        <v>7678</v>
      </c>
    </row>
    <row r="130" ht="33.75" spans="1:4">
      <c r="A130" s="30" t="s">
        <v>7685</v>
      </c>
      <c r="B130" s="31">
        <v>20200230105016</v>
      </c>
      <c r="C130" s="33">
        <v>5.1</v>
      </c>
      <c r="D130" s="30" t="s">
        <v>7678</v>
      </c>
    </row>
    <row r="131" ht="33.75" spans="1:4">
      <c r="A131" s="30" t="s">
        <v>7686</v>
      </c>
      <c r="B131" s="31">
        <v>20200230105020</v>
      </c>
      <c r="C131" s="33">
        <v>5.1</v>
      </c>
      <c r="D131" s="30" t="s">
        <v>7678</v>
      </c>
    </row>
    <row r="132" ht="33.75" spans="1:4">
      <c r="A132" s="30" t="s">
        <v>7687</v>
      </c>
      <c r="B132" s="31">
        <v>20200230107008</v>
      </c>
      <c r="C132" s="33">
        <v>3.5</v>
      </c>
      <c r="D132" s="30" t="s">
        <v>7678</v>
      </c>
    </row>
    <row r="133" ht="33.75" spans="1:4">
      <c r="A133" s="30" t="s">
        <v>7688</v>
      </c>
      <c r="B133" s="31">
        <v>20200230104027</v>
      </c>
      <c r="C133" s="33">
        <v>2.5</v>
      </c>
      <c r="D133" s="30" t="s">
        <v>7678</v>
      </c>
    </row>
    <row r="134" ht="33.75" spans="1:4">
      <c r="A134" s="30" t="s">
        <v>7689</v>
      </c>
      <c r="B134" s="31">
        <v>201803011011</v>
      </c>
      <c r="C134" s="33">
        <v>8.7</v>
      </c>
      <c r="D134" s="30" t="s">
        <v>7678</v>
      </c>
    </row>
    <row r="135" ht="33.75" spans="1:4">
      <c r="A135" s="30" t="s">
        <v>7690</v>
      </c>
      <c r="B135" s="31">
        <v>201803011010</v>
      </c>
      <c r="C135" s="33">
        <v>1.8</v>
      </c>
      <c r="D135" s="30" t="s">
        <v>7681</v>
      </c>
    </row>
    <row r="136" ht="33.75" spans="1:4">
      <c r="A136" s="30" t="s">
        <v>7691</v>
      </c>
      <c r="B136" s="31">
        <v>201902403210</v>
      </c>
      <c r="C136" s="33">
        <v>1.7</v>
      </c>
      <c r="D136" s="30" t="s">
        <v>7678</v>
      </c>
    </row>
    <row r="137" ht="33.75" spans="1:4">
      <c r="A137" s="30" t="s">
        <v>7692</v>
      </c>
      <c r="B137" s="31">
        <v>20200300304032</v>
      </c>
      <c r="C137" s="33">
        <v>4.3</v>
      </c>
      <c r="D137" s="30" t="s">
        <v>7693</v>
      </c>
    </row>
    <row r="138" ht="33.75" spans="1:4">
      <c r="A138" s="30" t="s">
        <v>7694</v>
      </c>
      <c r="B138" s="31">
        <v>201903001132</v>
      </c>
      <c r="C138" s="33">
        <v>2.4</v>
      </c>
      <c r="D138" s="30" t="s">
        <v>7678</v>
      </c>
    </row>
    <row r="139" ht="33.75" spans="1:4">
      <c r="A139" s="30" t="s">
        <v>7695</v>
      </c>
      <c r="B139" s="31">
        <v>201903001119</v>
      </c>
      <c r="C139" s="33">
        <v>108.7</v>
      </c>
      <c r="D139" s="30" t="s">
        <v>7696</v>
      </c>
    </row>
    <row r="140" ht="33.75" spans="1:4">
      <c r="A140" s="30" t="s">
        <v>7697</v>
      </c>
      <c r="B140" s="31">
        <v>201703003064</v>
      </c>
      <c r="C140" s="33">
        <v>75</v>
      </c>
      <c r="D140" s="30" t="s">
        <v>7698</v>
      </c>
    </row>
    <row r="141" ht="33.75" spans="1:4">
      <c r="A141" s="32" t="s">
        <v>7699</v>
      </c>
      <c r="B141" s="306" t="s">
        <v>7700</v>
      </c>
      <c r="C141" s="32">
        <v>16.4</v>
      </c>
      <c r="D141" s="32" t="s">
        <v>7678</v>
      </c>
    </row>
    <row r="142" ht="33.75" spans="1:4">
      <c r="A142" s="32" t="s">
        <v>7701</v>
      </c>
      <c r="B142" s="306" t="s">
        <v>7702</v>
      </c>
      <c r="C142" s="32">
        <v>19.6</v>
      </c>
      <c r="D142" s="32" t="s">
        <v>7703</v>
      </c>
    </row>
    <row r="143" ht="33.75" spans="1:4">
      <c r="A143" s="32" t="s">
        <v>7704</v>
      </c>
      <c r="B143" s="306" t="s">
        <v>7705</v>
      </c>
      <c r="C143" s="32">
        <v>1.8</v>
      </c>
      <c r="D143" s="32" t="s">
        <v>7678</v>
      </c>
    </row>
    <row r="144" ht="33.75" spans="1:4">
      <c r="A144" s="32" t="s">
        <v>7706</v>
      </c>
      <c r="B144" s="306" t="s">
        <v>7707</v>
      </c>
      <c r="C144" s="32">
        <v>1.7</v>
      </c>
      <c r="D144" s="32" t="s">
        <v>7678</v>
      </c>
    </row>
    <row r="145" ht="33.75" spans="1:4">
      <c r="A145" s="32" t="s">
        <v>7708</v>
      </c>
      <c r="B145" s="306" t="s">
        <v>7709</v>
      </c>
      <c r="C145" s="32">
        <v>11.7</v>
      </c>
      <c r="D145" s="32" t="s">
        <v>7678</v>
      </c>
    </row>
    <row r="146" ht="33.75" spans="1:4">
      <c r="A146" s="32" t="s">
        <v>7710</v>
      </c>
      <c r="B146" s="306" t="s">
        <v>7711</v>
      </c>
      <c r="C146" s="32">
        <v>2.5</v>
      </c>
      <c r="D146" s="32" t="s">
        <v>7712</v>
      </c>
    </row>
    <row r="147" ht="33.75" spans="1:4">
      <c r="A147" s="32" t="s">
        <v>7683</v>
      </c>
      <c r="B147" s="306" t="s">
        <v>7713</v>
      </c>
      <c r="C147" s="32">
        <v>5.7</v>
      </c>
      <c r="D147" s="32" t="s">
        <v>7678</v>
      </c>
    </row>
    <row r="148" ht="33.75" spans="1:4">
      <c r="A148" s="32" t="s">
        <v>7714</v>
      </c>
      <c r="B148" s="306" t="s">
        <v>7715</v>
      </c>
      <c r="C148" s="32">
        <v>3.7</v>
      </c>
      <c r="D148" s="32" t="s">
        <v>7678</v>
      </c>
    </row>
    <row r="149" ht="33.75" spans="1:4">
      <c r="A149" s="32" t="s">
        <v>7716</v>
      </c>
      <c r="B149" s="306" t="s">
        <v>7717</v>
      </c>
      <c r="C149" s="32">
        <v>82.7</v>
      </c>
      <c r="D149" s="32" t="s">
        <v>7718</v>
      </c>
    </row>
    <row r="150" ht="33.75" spans="1:4">
      <c r="A150" s="32" t="s">
        <v>7719</v>
      </c>
      <c r="B150" s="306" t="s">
        <v>7720</v>
      </c>
      <c r="C150" s="32">
        <v>28</v>
      </c>
      <c r="D150" s="32" t="s">
        <v>7721</v>
      </c>
    </row>
    <row r="151" ht="33.75" spans="1:4">
      <c r="A151" s="32" t="s">
        <v>7722</v>
      </c>
      <c r="B151" s="306" t="s">
        <v>7723</v>
      </c>
      <c r="C151" s="32">
        <v>1.9</v>
      </c>
      <c r="D151" s="32" t="s">
        <v>7693</v>
      </c>
    </row>
    <row r="152" ht="33.75" spans="1:4">
      <c r="A152" s="32" t="s">
        <v>7724</v>
      </c>
      <c r="B152" s="306" t="s">
        <v>7725</v>
      </c>
      <c r="C152" s="32">
        <v>1.2</v>
      </c>
      <c r="D152" s="32" t="s">
        <v>7693</v>
      </c>
    </row>
    <row r="153" ht="33.75" spans="1:4">
      <c r="A153" s="32" t="s">
        <v>7726</v>
      </c>
      <c r="B153" s="306" t="s">
        <v>7727</v>
      </c>
      <c r="C153" s="32">
        <v>18.8</v>
      </c>
      <c r="D153" s="32" t="s">
        <v>7693</v>
      </c>
    </row>
    <row r="154" ht="33.75" spans="1:4">
      <c r="A154" s="32" t="s">
        <v>7728</v>
      </c>
      <c r="B154" s="306" t="s">
        <v>7729</v>
      </c>
      <c r="C154" s="32">
        <v>1.2</v>
      </c>
      <c r="D154" s="32" t="s">
        <v>7693</v>
      </c>
    </row>
    <row r="155" ht="33.75" spans="1:4">
      <c r="A155" s="32" t="s">
        <v>7730</v>
      </c>
      <c r="B155" s="306" t="s">
        <v>7731</v>
      </c>
      <c r="C155" s="32">
        <v>18.6</v>
      </c>
      <c r="D155" s="32" t="s">
        <v>7693</v>
      </c>
    </row>
    <row r="156" ht="33.75" spans="1:4">
      <c r="A156" s="32" t="s">
        <v>7732</v>
      </c>
      <c r="B156" s="306" t="s">
        <v>7733</v>
      </c>
      <c r="C156" s="32">
        <v>1.6</v>
      </c>
      <c r="D156" s="32" t="s">
        <v>7693</v>
      </c>
    </row>
    <row r="157" ht="33.75" spans="1:4">
      <c r="A157" s="30" t="s">
        <v>7734</v>
      </c>
      <c r="B157" s="31">
        <v>201802601102</v>
      </c>
      <c r="C157" s="33">
        <v>11.1</v>
      </c>
      <c r="D157" s="30" t="s">
        <v>7735</v>
      </c>
    </row>
    <row r="158" ht="33.75" spans="1:4">
      <c r="A158" s="30" t="s">
        <v>7736</v>
      </c>
      <c r="B158" s="31">
        <v>201902601326</v>
      </c>
      <c r="C158" s="33">
        <v>12</v>
      </c>
      <c r="D158" s="30" t="s">
        <v>7737</v>
      </c>
    </row>
    <row r="159" ht="33.75" spans="1:4">
      <c r="A159" s="30" t="s">
        <v>7738</v>
      </c>
      <c r="B159" s="31">
        <v>201902301604</v>
      </c>
      <c r="C159" s="33">
        <v>176</v>
      </c>
      <c r="D159" s="30" t="s">
        <v>7739</v>
      </c>
    </row>
    <row r="160" ht="33.75" spans="1:4">
      <c r="A160" s="30" t="s">
        <v>7740</v>
      </c>
      <c r="B160" s="31">
        <v>201902301322</v>
      </c>
      <c r="C160" s="33">
        <v>45</v>
      </c>
      <c r="D160" s="30" t="s">
        <v>7741</v>
      </c>
    </row>
    <row r="161" ht="33.75" spans="1:4">
      <c r="A161" s="30" t="s">
        <v>7742</v>
      </c>
      <c r="B161" s="31">
        <v>201902301603</v>
      </c>
      <c r="C161" s="33">
        <v>172</v>
      </c>
      <c r="D161" s="30" t="s">
        <v>7743</v>
      </c>
    </row>
    <row r="162" ht="33.75" spans="1:4">
      <c r="A162" s="30" t="s">
        <v>7744</v>
      </c>
      <c r="B162" s="31">
        <v>201802415244</v>
      </c>
      <c r="C162" s="33">
        <v>154.3</v>
      </c>
      <c r="D162" s="30" t="s">
        <v>7745</v>
      </c>
    </row>
    <row r="163" ht="33.75" spans="1:4">
      <c r="A163" s="30" t="s">
        <v>7746</v>
      </c>
      <c r="B163" s="31">
        <v>201802601131</v>
      </c>
      <c r="C163" s="33">
        <v>299</v>
      </c>
      <c r="D163" s="30" t="s">
        <v>7747</v>
      </c>
    </row>
    <row r="164" ht="33.75" spans="1:4">
      <c r="A164" s="30" t="s">
        <v>7748</v>
      </c>
      <c r="B164" s="31">
        <v>20200230102015</v>
      </c>
      <c r="C164" s="33">
        <v>4</v>
      </c>
      <c r="D164" s="30" t="s">
        <v>7749</v>
      </c>
    </row>
    <row r="165" ht="33.75" spans="1:4">
      <c r="A165" s="30" t="s">
        <v>7750</v>
      </c>
      <c r="B165" s="31">
        <v>201902301304</v>
      </c>
      <c r="C165" s="33">
        <v>0.8</v>
      </c>
      <c r="D165" s="30" t="s">
        <v>7751</v>
      </c>
    </row>
    <row r="166" ht="33.75" spans="1:4">
      <c r="A166" s="30" t="s">
        <v>7752</v>
      </c>
      <c r="B166" s="31">
        <v>20200260101026</v>
      </c>
      <c r="C166" s="33">
        <v>4.8</v>
      </c>
      <c r="D166" s="30" t="s">
        <v>7753</v>
      </c>
    </row>
    <row r="167" ht="33.75" spans="1:4">
      <c r="A167" s="32" t="s">
        <v>7754</v>
      </c>
      <c r="B167" s="306" t="s">
        <v>7755</v>
      </c>
      <c r="C167" s="32">
        <v>55.5</v>
      </c>
      <c r="D167" s="32" t="s">
        <v>7756</v>
      </c>
    </row>
    <row r="168" ht="33.75" spans="1:4">
      <c r="A168" s="32" t="s">
        <v>7757</v>
      </c>
      <c r="B168" s="306" t="s">
        <v>7758</v>
      </c>
      <c r="C168" s="32">
        <v>54</v>
      </c>
      <c r="D168" s="32" t="s">
        <v>7450</v>
      </c>
    </row>
    <row r="169" ht="33.75" spans="1:4">
      <c r="A169" s="32" t="s">
        <v>7759</v>
      </c>
      <c r="B169" s="306" t="s">
        <v>7760</v>
      </c>
      <c r="C169" s="32">
        <v>4.8</v>
      </c>
      <c r="D169" s="32" t="s">
        <v>7761</v>
      </c>
    </row>
    <row r="170" ht="33.75" spans="1:4">
      <c r="A170" s="32" t="s">
        <v>7762</v>
      </c>
      <c r="B170" s="306" t="s">
        <v>7763</v>
      </c>
      <c r="C170" s="32">
        <v>120</v>
      </c>
      <c r="D170" s="32" t="s">
        <v>7764</v>
      </c>
    </row>
    <row r="171" ht="33.75" spans="1:4">
      <c r="A171" s="30" t="s">
        <v>7765</v>
      </c>
      <c r="B171" s="31">
        <v>201802302104</v>
      </c>
      <c r="C171" s="33">
        <v>230</v>
      </c>
      <c r="D171" s="30" t="s">
        <v>7766</v>
      </c>
    </row>
    <row r="172" ht="33.75" spans="1:4">
      <c r="A172" s="30" t="s">
        <v>7767</v>
      </c>
      <c r="B172" s="31">
        <v>201903003201</v>
      </c>
      <c r="C172" s="33">
        <v>13.5</v>
      </c>
      <c r="D172" s="30" t="s">
        <v>7768</v>
      </c>
    </row>
    <row r="173" ht="33.75" spans="1:4">
      <c r="A173" s="30" t="s">
        <v>7769</v>
      </c>
      <c r="B173" s="31">
        <v>201802415113</v>
      </c>
      <c r="C173" s="33">
        <v>3</v>
      </c>
      <c r="D173" s="30" t="s">
        <v>7770</v>
      </c>
    </row>
    <row r="174" ht="33.75" spans="1:4">
      <c r="A174" s="30" t="s">
        <v>7771</v>
      </c>
      <c r="B174" s="31">
        <v>201902301412</v>
      </c>
      <c r="C174" s="33">
        <v>7.5</v>
      </c>
      <c r="D174" s="30" t="s">
        <v>7772</v>
      </c>
    </row>
    <row r="175" ht="33.75" spans="1:4">
      <c r="A175" s="30" t="s">
        <v>7773</v>
      </c>
      <c r="B175" s="31">
        <v>201802403132</v>
      </c>
      <c r="C175" s="33">
        <v>33.7</v>
      </c>
      <c r="D175" s="30" t="s">
        <v>7774</v>
      </c>
    </row>
    <row r="176" ht="33.75" spans="1:4">
      <c r="A176" s="30" t="s">
        <v>7775</v>
      </c>
      <c r="B176" s="31">
        <v>201802403212</v>
      </c>
      <c r="C176" s="33">
        <v>37.2</v>
      </c>
      <c r="D176" s="30" t="s">
        <v>7776</v>
      </c>
    </row>
    <row r="177" ht="33.75" spans="1:4">
      <c r="A177" s="30" t="s">
        <v>7777</v>
      </c>
      <c r="B177" s="31">
        <v>201903001114</v>
      </c>
      <c r="C177" s="33">
        <v>10.8</v>
      </c>
      <c r="D177" s="30" t="s">
        <v>7768</v>
      </c>
    </row>
    <row r="178" ht="33.75" spans="1:4">
      <c r="A178" s="30" t="s">
        <v>7778</v>
      </c>
      <c r="B178" s="31">
        <v>20200230203014</v>
      </c>
      <c r="C178" s="33">
        <v>28.7</v>
      </c>
      <c r="D178" s="30" t="s">
        <v>7779</v>
      </c>
    </row>
    <row r="179" ht="33.75" spans="1:4">
      <c r="A179" s="30" t="s">
        <v>7780</v>
      </c>
      <c r="B179" s="31">
        <v>201703003062</v>
      </c>
      <c r="C179" s="33">
        <v>202</v>
      </c>
      <c r="D179" s="30" t="s">
        <v>7781</v>
      </c>
    </row>
    <row r="180" ht="33.75" spans="1:4">
      <c r="A180" s="30" t="s">
        <v>7782</v>
      </c>
      <c r="B180" s="31">
        <v>201703003061</v>
      </c>
      <c r="C180" s="33">
        <v>192</v>
      </c>
      <c r="D180" s="30" t="s">
        <v>7781</v>
      </c>
    </row>
    <row r="181" ht="33.75" spans="1:4">
      <c r="A181" s="32" t="s">
        <v>7783</v>
      </c>
      <c r="B181" s="306" t="s">
        <v>7784</v>
      </c>
      <c r="C181" s="32">
        <v>291</v>
      </c>
      <c r="D181" s="32" t="s">
        <v>7785</v>
      </c>
    </row>
    <row r="182" ht="33.75" spans="1:4">
      <c r="A182" s="32" t="s">
        <v>7786</v>
      </c>
      <c r="B182" s="306" t="s">
        <v>7787</v>
      </c>
      <c r="C182" s="32">
        <v>5.8</v>
      </c>
      <c r="D182" s="32" t="s">
        <v>7788</v>
      </c>
    </row>
    <row r="183" ht="33.75" spans="1:4">
      <c r="A183" s="32" t="s">
        <v>7789</v>
      </c>
      <c r="B183" s="306" t="s">
        <v>7790</v>
      </c>
      <c r="C183" s="32">
        <v>24.3</v>
      </c>
      <c r="D183" s="32" t="s">
        <v>7774</v>
      </c>
    </row>
    <row r="184" ht="33.75" spans="1:4">
      <c r="A184" s="32" t="s">
        <v>7791</v>
      </c>
      <c r="B184" s="306" t="s">
        <v>7792</v>
      </c>
      <c r="C184" s="32">
        <v>3.3</v>
      </c>
      <c r="D184" s="32" t="s">
        <v>7793</v>
      </c>
    </row>
    <row r="185" ht="33.75" spans="1:4">
      <c r="A185" s="32" t="s">
        <v>7794</v>
      </c>
      <c r="B185" s="306" t="s">
        <v>7795</v>
      </c>
      <c r="C185" s="32">
        <v>10.8</v>
      </c>
      <c r="D185" s="32" t="s">
        <v>7796</v>
      </c>
    </row>
    <row r="186" ht="33.75" spans="1:4">
      <c r="A186" s="30" t="s">
        <v>7797</v>
      </c>
      <c r="B186" s="31">
        <v>201902302124</v>
      </c>
      <c r="C186" s="33">
        <v>75.2</v>
      </c>
      <c r="D186" s="30" t="s">
        <v>7798</v>
      </c>
    </row>
    <row r="187" ht="33.75" spans="1:4">
      <c r="A187" s="30" t="s">
        <v>7799</v>
      </c>
      <c r="B187" s="31">
        <v>201903001128</v>
      </c>
      <c r="C187" s="33">
        <v>11.5</v>
      </c>
      <c r="D187" s="30" t="s">
        <v>7800</v>
      </c>
    </row>
    <row r="188" ht="33.75" spans="1:4">
      <c r="A188" s="30" t="s">
        <v>7801</v>
      </c>
      <c r="B188" s="31">
        <v>201902403236</v>
      </c>
      <c r="C188" s="33">
        <v>9.2</v>
      </c>
      <c r="D188" s="30" t="s">
        <v>7802</v>
      </c>
    </row>
    <row r="189" ht="33.75" spans="1:4">
      <c r="A189" s="32" t="s">
        <v>7803</v>
      </c>
      <c r="B189" s="306" t="s">
        <v>7804</v>
      </c>
      <c r="C189" s="32">
        <v>4.1</v>
      </c>
      <c r="D189" s="32" t="s">
        <v>7805</v>
      </c>
    </row>
    <row r="190" ht="33.75" spans="1:4">
      <c r="A190" s="32" t="s">
        <v>7806</v>
      </c>
      <c r="B190" s="306" t="s">
        <v>7807</v>
      </c>
      <c r="C190" s="32">
        <v>3.3</v>
      </c>
      <c r="D190" s="32" t="s">
        <v>7805</v>
      </c>
    </row>
    <row r="191" ht="33.75" spans="1:4">
      <c r="A191" s="32" t="s">
        <v>7808</v>
      </c>
      <c r="B191" s="306" t="s">
        <v>7809</v>
      </c>
      <c r="C191" s="32">
        <v>11.7</v>
      </c>
      <c r="D191" s="32" t="s">
        <v>7802</v>
      </c>
    </row>
    <row r="192" ht="33.75" spans="1:4">
      <c r="A192" s="32" t="s">
        <v>7810</v>
      </c>
      <c r="B192" s="306" t="s">
        <v>7811</v>
      </c>
      <c r="C192" s="32">
        <v>13.3</v>
      </c>
      <c r="D192" s="32" t="s">
        <v>7812</v>
      </c>
    </row>
    <row r="193" ht="33.75" spans="1:4">
      <c r="A193" s="30" t="s">
        <v>7813</v>
      </c>
      <c r="B193" s="31">
        <v>201902602206</v>
      </c>
      <c r="C193" s="33">
        <v>132</v>
      </c>
      <c r="D193" s="30" t="s">
        <v>7814</v>
      </c>
    </row>
    <row r="194" ht="33.75" spans="1:4">
      <c r="A194" s="30" t="s">
        <v>7815</v>
      </c>
      <c r="B194" s="31">
        <v>201803003204</v>
      </c>
      <c r="C194" s="33">
        <v>135</v>
      </c>
      <c r="D194" s="30" t="s">
        <v>7816</v>
      </c>
    </row>
    <row r="195" ht="33.75" spans="1:4">
      <c r="A195" s="32" t="s">
        <v>7817</v>
      </c>
      <c r="B195" s="306" t="s">
        <v>7818</v>
      </c>
      <c r="C195" s="32">
        <v>44.9</v>
      </c>
      <c r="D195" s="32" t="s">
        <v>7819</v>
      </c>
    </row>
    <row r="196" ht="33.75" spans="1:4">
      <c r="A196" s="32" t="s">
        <v>7820</v>
      </c>
      <c r="B196" s="306" t="s">
        <v>7821</v>
      </c>
      <c r="C196" s="32">
        <v>3.4</v>
      </c>
      <c r="D196" s="32" t="s">
        <v>7822</v>
      </c>
    </row>
    <row r="197" ht="33.75" spans="1:4">
      <c r="A197" s="32" t="s">
        <v>7823</v>
      </c>
      <c r="B197" s="306" t="s">
        <v>7824</v>
      </c>
      <c r="C197" s="32">
        <v>18.3</v>
      </c>
      <c r="D197" s="32" t="s">
        <v>7825</v>
      </c>
    </row>
    <row r="198" ht="33.75" spans="1:4">
      <c r="A198" s="32" t="s">
        <v>7826</v>
      </c>
      <c r="B198" s="306" t="s">
        <v>7827</v>
      </c>
      <c r="C198" s="32">
        <v>26</v>
      </c>
      <c r="D198" s="32" t="s">
        <v>7828</v>
      </c>
    </row>
    <row r="199" ht="33.75" spans="1:4">
      <c r="A199" s="32" t="s">
        <v>7829</v>
      </c>
      <c r="B199" s="306" t="s">
        <v>7830</v>
      </c>
      <c r="C199" s="32">
        <v>3.9</v>
      </c>
      <c r="D199" s="32" t="s">
        <v>7822</v>
      </c>
    </row>
    <row r="200" ht="33.75" spans="1:4">
      <c r="A200" s="32" t="s">
        <v>7831</v>
      </c>
      <c r="B200" s="306" t="s">
        <v>7832</v>
      </c>
      <c r="C200" s="32">
        <v>83</v>
      </c>
      <c r="D200" s="32" t="s">
        <v>7833</v>
      </c>
    </row>
    <row r="201" ht="33.75" spans="1:4">
      <c r="A201" s="32" t="s">
        <v>7834</v>
      </c>
      <c r="B201" s="306" t="s">
        <v>7835</v>
      </c>
      <c r="C201" s="32">
        <v>3.4</v>
      </c>
      <c r="D201" s="32" t="s">
        <v>7822</v>
      </c>
    </row>
    <row r="202" ht="33.75" spans="1:4">
      <c r="A202" s="32" t="s">
        <v>7836</v>
      </c>
      <c r="B202" s="306" t="s">
        <v>7837</v>
      </c>
      <c r="C202" s="32">
        <v>3.8</v>
      </c>
      <c r="D202" s="32" t="s">
        <v>7822</v>
      </c>
    </row>
    <row r="203" ht="33.75" spans="1:4">
      <c r="A203" s="32" t="s">
        <v>7838</v>
      </c>
      <c r="B203" s="306" t="s">
        <v>7839</v>
      </c>
      <c r="C203" s="32">
        <v>5.4</v>
      </c>
      <c r="D203" s="32" t="s">
        <v>7840</v>
      </c>
    </row>
    <row r="204" ht="33.75" spans="1:4">
      <c r="A204" s="30" t="s">
        <v>7841</v>
      </c>
      <c r="B204" s="31">
        <v>201902415231</v>
      </c>
      <c r="C204" s="33">
        <v>7</v>
      </c>
      <c r="D204" s="30" t="s">
        <v>7842</v>
      </c>
    </row>
    <row r="205" ht="33.75" spans="1:4">
      <c r="A205" s="30" t="s">
        <v>7843</v>
      </c>
      <c r="B205" s="31">
        <v>201902301732</v>
      </c>
      <c r="C205" s="33">
        <v>6.3</v>
      </c>
      <c r="D205" s="30" t="s">
        <v>7842</v>
      </c>
    </row>
    <row r="206" ht="33.75" spans="1:4">
      <c r="A206" s="30" t="s">
        <v>7844</v>
      </c>
      <c r="B206" s="31">
        <v>201802602201</v>
      </c>
      <c r="C206" s="33">
        <v>68</v>
      </c>
      <c r="D206" s="30" t="s">
        <v>7845</v>
      </c>
    </row>
    <row r="207" ht="33.75" spans="1:4">
      <c r="A207" s="30" t="s">
        <v>7846</v>
      </c>
      <c r="B207" s="31">
        <v>201802602230</v>
      </c>
      <c r="C207" s="33">
        <v>233</v>
      </c>
      <c r="D207" s="30" t="s">
        <v>7845</v>
      </c>
    </row>
    <row r="208" ht="33.75" spans="1:4">
      <c r="A208" s="30" t="s">
        <v>7847</v>
      </c>
      <c r="B208" s="31">
        <v>201802602119</v>
      </c>
      <c r="C208" s="33">
        <v>2.8</v>
      </c>
      <c r="D208" s="30" t="s">
        <v>7842</v>
      </c>
    </row>
    <row r="209" ht="33.75" spans="1:4">
      <c r="A209" s="30" t="s">
        <v>7848</v>
      </c>
      <c r="B209" s="31">
        <v>20200300303025</v>
      </c>
      <c r="C209" s="33">
        <v>3.1</v>
      </c>
      <c r="D209" s="30" t="s">
        <v>7842</v>
      </c>
    </row>
    <row r="210" ht="33.75" spans="1:4">
      <c r="A210" s="30" t="s">
        <v>7849</v>
      </c>
      <c r="B210" s="31">
        <v>20200300303030</v>
      </c>
      <c r="C210" s="33">
        <v>2.2</v>
      </c>
      <c r="D210" s="30" t="s">
        <v>7842</v>
      </c>
    </row>
    <row r="211" ht="33.75" spans="1:4">
      <c r="A211" s="35" t="s">
        <v>7850</v>
      </c>
      <c r="B211" s="36">
        <v>201902302101</v>
      </c>
      <c r="C211" s="37">
        <v>60</v>
      </c>
      <c r="D211" s="35" t="s">
        <v>7851</v>
      </c>
    </row>
    <row r="212" ht="33.75" spans="1:4">
      <c r="A212" s="35" t="s">
        <v>7852</v>
      </c>
      <c r="B212" s="36">
        <v>20200240303018</v>
      </c>
      <c r="C212" s="37">
        <v>68.9</v>
      </c>
      <c r="D212" s="35" t="s">
        <v>7853</v>
      </c>
    </row>
    <row r="213" ht="33.75" spans="1:4">
      <c r="A213" s="35" t="s">
        <v>7854</v>
      </c>
      <c r="B213" s="36">
        <v>201802301422</v>
      </c>
      <c r="C213" s="37">
        <v>298</v>
      </c>
      <c r="D213" s="35" t="s">
        <v>7855</v>
      </c>
    </row>
    <row r="214" ht="33.75" spans="1:4">
      <c r="A214" s="35" t="s">
        <v>7856</v>
      </c>
      <c r="B214" s="36">
        <v>201703003076</v>
      </c>
      <c r="C214" s="37">
        <v>245</v>
      </c>
      <c r="D214" s="35" t="s">
        <v>7857</v>
      </c>
    </row>
    <row r="215" ht="33.75" spans="1:4">
      <c r="A215" s="34" t="s">
        <v>7858</v>
      </c>
      <c r="B215" s="307" t="s">
        <v>7859</v>
      </c>
      <c r="C215" s="34">
        <v>10.3</v>
      </c>
      <c r="D215" s="34" t="s">
        <v>7860</v>
      </c>
    </row>
    <row r="216" ht="33.75" spans="1:4">
      <c r="A216" s="34" t="s">
        <v>7861</v>
      </c>
      <c r="B216" s="307" t="s">
        <v>7862</v>
      </c>
      <c r="C216" s="34">
        <v>291</v>
      </c>
      <c r="D216" s="34" t="s">
        <v>7863</v>
      </c>
    </row>
    <row r="217" ht="33.75" spans="1:4">
      <c r="A217" s="34" t="s">
        <v>7864</v>
      </c>
      <c r="B217" s="307" t="s">
        <v>7865</v>
      </c>
      <c r="C217" s="34">
        <v>5.8</v>
      </c>
      <c r="D217" s="34" t="s">
        <v>7866</v>
      </c>
    </row>
    <row r="218" ht="33.75" spans="1:4">
      <c r="A218" s="34" t="s">
        <v>7867</v>
      </c>
      <c r="B218" s="307" t="s">
        <v>7868</v>
      </c>
      <c r="C218" s="34">
        <v>444</v>
      </c>
      <c r="D218" s="34" t="s">
        <v>7869</v>
      </c>
    </row>
    <row r="219" ht="33.75" spans="1:4">
      <c r="A219" s="34" t="s">
        <v>7870</v>
      </c>
      <c r="B219" s="307" t="s">
        <v>7871</v>
      </c>
      <c r="C219" s="34">
        <v>53.2</v>
      </c>
      <c r="D219" s="34" t="s">
        <v>7872</v>
      </c>
    </row>
    <row r="220" ht="33.75" spans="1:4">
      <c r="A220" s="34" t="s">
        <v>7873</v>
      </c>
      <c r="B220" s="307" t="s">
        <v>7874</v>
      </c>
      <c r="C220" s="34">
        <v>9.6</v>
      </c>
      <c r="D220" s="34" t="s">
        <v>7875</v>
      </c>
    </row>
    <row r="221" ht="33.75" spans="1:4">
      <c r="A221" s="34" t="s">
        <v>7876</v>
      </c>
      <c r="B221" s="36" t="s">
        <v>7877</v>
      </c>
      <c r="C221" s="34">
        <v>18.9</v>
      </c>
      <c r="D221" s="34" t="s">
        <v>7878</v>
      </c>
    </row>
    <row r="222" ht="33.75" spans="1:4">
      <c r="A222" s="35" t="s">
        <v>7879</v>
      </c>
      <c r="B222" s="36">
        <v>201802301817</v>
      </c>
      <c r="C222" s="37">
        <v>398.8</v>
      </c>
      <c r="D222" s="35" t="s">
        <v>7880</v>
      </c>
    </row>
    <row r="223" ht="33.75" spans="1:4">
      <c r="A223" s="35" t="s">
        <v>7881</v>
      </c>
      <c r="B223" s="36">
        <v>20200230201004</v>
      </c>
      <c r="C223" s="37">
        <v>12.9</v>
      </c>
      <c r="D223" s="35" t="s">
        <v>7882</v>
      </c>
    </row>
    <row r="224" ht="33.75" spans="1:4">
      <c r="A224" s="35" t="s">
        <v>7883</v>
      </c>
      <c r="B224" s="36">
        <v>20200240105039</v>
      </c>
      <c r="C224" s="37">
        <v>1.3</v>
      </c>
      <c r="D224" s="35" t="s">
        <v>7884</v>
      </c>
    </row>
    <row r="225" ht="33.75" spans="1:4">
      <c r="A225" s="35" t="s">
        <v>7885</v>
      </c>
      <c r="B225" s="36">
        <v>20200240304024</v>
      </c>
      <c r="C225" s="37">
        <v>1</v>
      </c>
      <c r="D225" s="35" t="s">
        <v>7884</v>
      </c>
    </row>
    <row r="226" ht="33.75" spans="1:4">
      <c r="A226" s="35" t="s">
        <v>7886</v>
      </c>
      <c r="B226" s="36">
        <v>201902415207</v>
      </c>
      <c r="C226" s="37">
        <v>1.2</v>
      </c>
      <c r="D226" s="35" t="s">
        <v>7887</v>
      </c>
    </row>
    <row r="227" ht="33.75" spans="1:4">
      <c r="A227" s="35" t="s">
        <v>7888</v>
      </c>
      <c r="B227" s="36">
        <v>201903001125</v>
      </c>
      <c r="C227" s="37">
        <v>2.1</v>
      </c>
      <c r="D227" s="35" t="s">
        <v>7889</v>
      </c>
    </row>
    <row r="228" ht="33.75" spans="1:4">
      <c r="A228" s="35" t="s">
        <v>7890</v>
      </c>
      <c r="B228" s="36">
        <v>20200240301010</v>
      </c>
      <c r="C228" s="37">
        <v>0.5</v>
      </c>
      <c r="D228" s="35" t="s">
        <v>7891</v>
      </c>
    </row>
    <row r="229" ht="33.75" spans="1:4">
      <c r="A229" s="34" t="s">
        <v>7892</v>
      </c>
      <c r="B229" s="307" t="s">
        <v>7893</v>
      </c>
      <c r="C229" s="34">
        <v>9.9</v>
      </c>
      <c r="D229" s="34" t="s">
        <v>7894</v>
      </c>
    </row>
    <row r="230" ht="33.75" spans="1:4">
      <c r="A230" s="34" t="s">
        <v>7895</v>
      </c>
      <c r="B230" s="307" t="s">
        <v>7896</v>
      </c>
      <c r="C230" s="34">
        <v>80.7</v>
      </c>
      <c r="D230" s="34" t="s">
        <v>7897</v>
      </c>
    </row>
    <row r="231" ht="33.75" spans="1:4">
      <c r="A231" s="34" t="s">
        <v>7898</v>
      </c>
      <c r="B231" s="307" t="s">
        <v>7899</v>
      </c>
      <c r="C231" s="34">
        <v>15.5</v>
      </c>
      <c r="D231" s="34" t="s">
        <v>7900</v>
      </c>
    </row>
    <row r="232" ht="33.75" spans="1:4">
      <c r="A232" s="34" t="s">
        <v>7901</v>
      </c>
      <c r="B232" s="307" t="s">
        <v>7902</v>
      </c>
      <c r="C232" s="34">
        <v>0.4</v>
      </c>
      <c r="D232" s="34" t="s">
        <v>7903</v>
      </c>
    </row>
    <row r="233" ht="33.75" spans="1:4">
      <c r="A233" s="34" t="s">
        <v>7904</v>
      </c>
      <c r="B233" s="307" t="s">
        <v>7905</v>
      </c>
      <c r="C233" s="34">
        <v>240.1</v>
      </c>
      <c r="D233" s="34" t="s">
        <v>7906</v>
      </c>
    </row>
    <row r="234" ht="33.75" spans="1:4">
      <c r="A234" s="34" t="s">
        <v>7907</v>
      </c>
      <c r="B234" s="307" t="s">
        <v>7908</v>
      </c>
      <c r="C234" s="34">
        <v>3.3</v>
      </c>
      <c r="D234" s="35" t="s">
        <v>7889</v>
      </c>
    </row>
    <row r="235" ht="33.75" spans="1:4">
      <c r="A235" s="34" t="s">
        <v>7909</v>
      </c>
      <c r="B235" s="307" t="s">
        <v>7910</v>
      </c>
      <c r="C235" s="34">
        <v>14.1</v>
      </c>
      <c r="D235" s="34" t="s">
        <v>7911</v>
      </c>
    </row>
    <row r="236" ht="33.75" spans="1:4">
      <c r="A236" s="35" t="s">
        <v>7912</v>
      </c>
      <c r="B236" s="36">
        <v>201902301213</v>
      </c>
      <c r="C236" s="37">
        <v>12.9</v>
      </c>
      <c r="D236" s="35" t="s">
        <v>7913</v>
      </c>
    </row>
    <row r="237" ht="33.75" spans="1:4">
      <c r="A237" s="35" t="s">
        <v>7914</v>
      </c>
      <c r="B237" s="36">
        <v>201702602045</v>
      </c>
      <c r="C237" s="37">
        <v>46</v>
      </c>
      <c r="D237" s="35" t="s">
        <v>7915</v>
      </c>
    </row>
    <row r="238" ht="33.75" spans="1:4">
      <c r="A238" s="35" t="s">
        <v>7916</v>
      </c>
      <c r="B238" s="36">
        <v>201902301125</v>
      </c>
      <c r="C238" s="37">
        <v>209.2</v>
      </c>
      <c r="D238" s="35" t="s">
        <v>7917</v>
      </c>
    </row>
    <row r="239" ht="33.75" spans="1:4">
      <c r="A239" s="35" t="s">
        <v>7918</v>
      </c>
      <c r="B239" s="36">
        <v>201802403241</v>
      </c>
      <c r="C239" s="37">
        <v>449.2</v>
      </c>
      <c r="D239" s="35" t="s">
        <v>7919</v>
      </c>
    </row>
    <row r="240" ht="33.75" spans="1:4">
      <c r="A240" s="35" t="s">
        <v>7920</v>
      </c>
      <c r="B240" s="36">
        <v>20200230106035</v>
      </c>
      <c r="C240" s="37">
        <v>33</v>
      </c>
      <c r="D240" s="35" t="s">
        <v>7921</v>
      </c>
    </row>
    <row r="241" ht="67.5" spans="1:4">
      <c r="A241" s="35" t="s">
        <v>7922</v>
      </c>
      <c r="B241" s="36">
        <v>201802415118</v>
      </c>
      <c r="C241" s="37">
        <v>492</v>
      </c>
      <c r="D241" s="35" t="s">
        <v>7923</v>
      </c>
    </row>
    <row r="242" ht="67.5" spans="1:4">
      <c r="A242" s="34" t="s">
        <v>7924</v>
      </c>
      <c r="B242" s="307" t="s">
        <v>7925</v>
      </c>
      <c r="C242" s="34">
        <v>141.6</v>
      </c>
      <c r="D242" s="34" t="s">
        <v>7926</v>
      </c>
    </row>
    <row r="243" ht="33.75" spans="1:4">
      <c r="A243" s="34" t="s">
        <v>7927</v>
      </c>
      <c r="B243" s="307" t="s">
        <v>7928</v>
      </c>
      <c r="C243" s="34">
        <v>5.2</v>
      </c>
      <c r="D243" s="34" t="s">
        <v>7929</v>
      </c>
    </row>
    <row r="244" ht="33.75" spans="1:4">
      <c r="A244" s="34" t="s">
        <v>7930</v>
      </c>
      <c r="B244" s="307" t="s">
        <v>7931</v>
      </c>
      <c r="C244" s="34">
        <v>181.4</v>
      </c>
      <c r="D244" s="34" t="s">
        <v>7932</v>
      </c>
    </row>
    <row r="245" ht="33.75" spans="1:4">
      <c r="A245" s="34" t="s">
        <v>7933</v>
      </c>
      <c r="B245" s="307" t="s">
        <v>7934</v>
      </c>
      <c r="C245" s="34">
        <v>84</v>
      </c>
      <c r="D245" s="34" t="s">
        <v>7935</v>
      </c>
    </row>
    <row r="246" ht="33.75" spans="1:4">
      <c r="A246" s="34" t="s">
        <v>7936</v>
      </c>
      <c r="B246" s="307" t="s">
        <v>7937</v>
      </c>
      <c r="C246" s="34">
        <v>1.1</v>
      </c>
      <c r="D246" s="34" t="s">
        <v>7884</v>
      </c>
    </row>
    <row r="247" ht="33.75" spans="1:4">
      <c r="A247" s="35" t="s">
        <v>7938</v>
      </c>
      <c r="B247" s="36">
        <v>201902301437</v>
      </c>
      <c r="C247" s="37">
        <v>455.1</v>
      </c>
      <c r="D247" s="35" t="s">
        <v>7939</v>
      </c>
    </row>
    <row r="248" ht="33.75" spans="1:4">
      <c r="A248" s="35" t="s">
        <v>7940</v>
      </c>
      <c r="B248" s="36">
        <v>20200300304012</v>
      </c>
      <c r="C248" s="37">
        <v>241.4</v>
      </c>
      <c r="D248" s="35" t="s">
        <v>7941</v>
      </c>
    </row>
    <row r="249" ht="33.75" spans="1:4">
      <c r="A249" s="35" t="s">
        <v>7942</v>
      </c>
      <c r="B249" s="36">
        <v>201902403239</v>
      </c>
      <c r="C249" s="37">
        <v>13.2</v>
      </c>
      <c r="D249" s="35" t="s">
        <v>7943</v>
      </c>
    </row>
    <row r="250" ht="33.75" spans="1:4">
      <c r="A250" s="35" t="s">
        <v>7944</v>
      </c>
      <c r="B250" s="36">
        <v>201902301202</v>
      </c>
      <c r="C250" s="37">
        <v>80</v>
      </c>
      <c r="D250" s="35" t="s">
        <v>7945</v>
      </c>
    </row>
    <row r="251" ht="67.5" spans="1:4">
      <c r="A251" s="35" t="s">
        <v>7946</v>
      </c>
      <c r="B251" s="36">
        <v>201902415116</v>
      </c>
      <c r="C251" s="37">
        <v>2.5</v>
      </c>
      <c r="D251" s="35" t="s">
        <v>7947</v>
      </c>
    </row>
    <row r="252" ht="33.75" spans="1:4">
      <c r="A252" s="35" t="s">
        <v>7948</v>
      </c>
      <c r="B252" s="36">
        <v>201902403214</v>
      </c>
      <c r="C252" s="37">
        <v>51</v>
      </c>
      <c r="D252" s="35" t="s">
        <v>7949</v>
      </c>
    </row>
    <row r="253" ht="33.75" spans="1:4">
      <c r="A253" s="35" t="s">
        <v>7950</v>
      </c>
      <c r="B253" s="36">
        <v>201902401204</v>
      </c>
      <c r="C253" s="37">
        <v>49.7</v>
      </c>
      <c r="D253" s="35" t="s">
        <v>7951</v>
      </c>
    </row>
    <row r="254" ht="33.75" spans="1:4">
      <c r="A254" s="35" t="s">
        <v>7952</v>
      </c>
      <c r="B254" s="36">
        <v>201902403222</v>
      </c>
      <c r="C254" s="37">
        <v>301.9</v>
      </c>
      <c r="D254" s="35" t="s">
        <v>7953</v>
      </c>
    </row>
    <row r="255" ht="33.75" spans="1:4">
      <c r="A255" s="35" t="s">
        <v>7898</v>
      </c>
      <c r="B255" s="36">
        <v>20200240101031</v>
      </c>
      <c r="C255" s="37">
        <v>4.7</v>
      </c>
      <c r="D255" s="35" t="s">
        <v>7954</v>
      </c>
    </row>
    <row r="256" ht="67.5" spans="1:4">
      <c r="A256" s="35" t="s">
        <v>7955</v>
      </c>
      <c r="B256" s="36">
        <v>20200300301040</v>
      </c>
      <c r="C256" s="37">
        <v>7.4</v>
      </c>
      <c r="D256" s="35" t="s">
        <v>7956</v>
      </c>
    </row>
    <row r="257" ht="33.75" spans="1:4">
      <c r="A257" s="35" t="s">
        <v>7957</v>
      </c>
      <c r="B257" s="36">
        <v>201902302226</v>
      </c>
      <c r="C257" s="37">
        <v>18.7</v>
      </c>
      <c r="D257" s="35" t="s">
        <v>7958</v>
      </c>
    </row>
    <row r="258" ht="67.5" spans="1:4">
      <c r="A258" s="34" t="s">
        <v>7959</v>
      </c>
      <c r="B258" s="307" t="s">
        <v>7960</v>
      </c>
      <c r="C258" s="34">
        <v>5</v>
      </c>
      <c r="D258" s="34" t="s">
        <v>7961</v>
      </c>
    </row>
    <row r="259" ht="67.5" spans="1:4">
      <c r="A259" s="34" t="s">
        <v>7962</v>
      </c>
      <c r="B259" s="307" t="s">
        <v>7963</v>
      </c>
      <c r="C259" s="34">
        <v>311</v>
      </c>
      <c r="D259" s="34" t="s">
        <v>7964</v>
      </c>
    </row>
    <row r="260" ht="67.5" spans="1:4">
      <c r="A260" s="34" t="s">
        <v>7965</v>
      </c>
      <c r="B260" s="307" t="s">
        <v>7966</v>
      </c>
      <c r="C260" s="34">
        <v>5.8</v>
      </c>
      <c r="D260" s="34" t="s">
        <v>7967</v>
      </c>
    </row>
    <row r="261" ht="67.5" spans="1:4">
      <c r="A261" s="34" t="s">
        <v>7968</v>
      </c>
      <c r="B261" s="307" t="s">
        <v>7969</v>
      </c>
      <c r="C261" s="34">
        <v>36</v>
      </c>
      <c r="D261" s="34" t="s">
        <v>7970</v>
      </c>
    </row>
    <row r="262" ht="33.75" spans="1:4">
      <c r="A262" s="34" t="s">
        <v>7971</v>
      </c>
      <c r="B262" s="307" t="s">
        <v>7972</v>
      </c>
      <c r="C262" s="34">
        <v>22.4</v>
      </c>
      <c r="D262" s="34" t="s">
        <v>7973</v>
      </c>
    </row>
    <row r="263" ht="67.5" spans="1:4">
      <c r="A263" s="34" t="s">
        <v>7974</v>
      </c>
      <c r="B263" s="307" t="s">
        <v>7975</v>
      </c>
      <c r="C263" s="34">
        <v>2.6</v>
      </c>
      <c r="D263" s="34" t="s">
        <v>7976</v>
      </c>
    </row>
    <row r="264" ht="67.5" spans="1:4">
      <c r="A264" s="34" t="s">
        <v>7977</v>
      </c>
      <c r="B264" s="36" t="s">
        <v>7978</v>
      </c>
      <c r="C264" s="34">
        <v>1</v>
      </c>
      <c r="D264" s="34" t="s">
        <v>7979</v>
      </c>
    </row>
    <row r="265" ht="66" spans="1:4">
      <c r="A265" s="35" t="s">
        <v>7980</v>
      </c>
      <c r="B265" s="36" t="s">
        <v>7981</v>
      </c>
      <c r="C265" s="37">
        <v>139.3</v>
      </c>
      <c r="D265" s="35" t="s">
        <v>7982</v>
      </c>
    </row>
    <row r="266" ht="67.5" spans="1:4">
      <c r="A266" s="35" t="s">
        <v>7983</v>
      </c>
      <c r="B266" s="36">
        <v>20200240304027</v>
      </c>
      <c r="C266" s="37">
        <v>6.1</v>
      </c>
      <c r="D266" s="35" t="s">
        <v>7984</v>
      </c>
    </row>
    <row r="267" ht="67.5" spans="1:4">
      <c r="A267" s="35" t="s">
        <v>7985</v>
      </c>
      <c r="B267" s="36">
        <v>20200260101014</v>
      </c>
      <c r="C267" s="37">
        <v>153.3</v>
      </c>
      <c r="D267" s="35" t="s">
        <v>7986</v>
      </c>
    </row>
    <row r="268" ht="67.5" spans="1:4">
      <c r="A268" s="35" t="s">
        <v>7987</v>
      </c>
      <c r="B268" s="36">
        <v>20200260103013</v>
      </c>
      <c r="C268" s="37">
        <v>11.3</v>
      </c>
      <c r="D268" s="35" t="s">
        <v>7988</v>
      </c>
    </row>
    <row r="269" ht="33.75" spans="1:4">
      <c r="A269" s="35" t="s">
        <v>7989</v>
      </c>
      <c r="B269" s="36">
        <v>201902401212</v>
      </c>
      <c r="C269" s="37">
        <v>30.4</v>
      </c>
      <c r="D269" s="35" t="s">
        <v>7990</v>
      </c>
    </row>
    <row r="270" ht="67.5" spans="1:4">
      <c r="A270" s="35" t="s">
        <v>7991</v>
      </c>
      <c r="B270" s="36">
        <v>201702602042</v>
      </c>
      <c r="C270" s="37">
        <v>51.4</v>
      </c>
      <c r="D270" s="35" t="s">
        <v>7992</v>
      </c>
    </row>
    <row r="271" ht="67.5" spans="1:4">
      <c r="A271" s="35" t="s">
        <v>7993</v>
      </c>
      <c r="B271" s="36">
        <v>201903003216</v>
      </c>
      <c r="C271" s="37">
        <v>83.9</v>
      </c>
      <c r="D271" s="35" t="s">
        <v>7994</v>
      </c>
    </row>
    <row r="272" ht="67.5" spans="1:4">
      <c r="A272" s="35" t="s">
        <v>7995</v>
      </c>
      <c r="B272" s="36">
        <v>20200240102017</v>
      </c>
      <c r="C272" s="37">
        <v>3.3</v>
      </c>
      <c r="D272" s="35" t="s">
        <v>7996</v>
      </c>
    </row>
    <row r="273" ht="67.5" spans="1:4">
      <c r="A273" s="35" t="s">
        <v>7997</v>
      </c>
      <c r="B273" s="36">
        <v>20200230107039</v>
      </c>
      <c r="C273" s="37">
        <v>7.9</v>
      </c>
      <c r="D273" s="35" t="s">
        <v>7998</v>
      </c>
    </row>
    <row r="274" ht="67.5" spans="1:4">
      <c r="A274" s="35" t="s">
        <v>7999</v>
      </c>
      <c r="B274" s="36">
        <v>20200230107034</v>
      </c>
      <c r="C274" s="37">
        <v>10</v>
      </c>
      <c r="D274" s="35" t="s">
        <v>8000</v>
      </c>
    </row>
    <row r="275" ht="67.5" spans="1:4">
      <c r="A275" s="35" t="s">
        <v>8001</v>
      </c>
      <c r="B275" s="36">
        <v>201902302228</v>
      </c>
      <c r="C275" s="37">
        <v>4.7</v>
      </c>
      <c r="D275" s="35" t="s">
        <v>8002</v>
      </c>
    </row>
    <row r="276" ht="67.5" spans="1:4">
      <c r="A276" s="34" t="s">
        <v>8003</v>
      </c>
      <c r="B276" s="307" t="s">
        <v>8004</v>
      </c>
      <c r="C276" s="34">
        <v>3.8</v>
      </c>
      <c r="D276" s="34" t="s">
        <v>8005</v>
      </c>
    </row>
    <row r="277" ht="67.5" spans="1:4">
      <c r="A277" s="34" t="s">
        <v>8006</v>
      </c>
      <c r="B277" s="307" t="s">
        <v>8007</v>
      </c>
      <c r="C277" s="34">
        <v>202.1</v>
      </c>
      <c r="D277" s="34" t="s">
        <v>8008</v>
      </c>
    </row>
    <row r="278" ht="67.5" spans="1:4">
      <c r="A278" s="34" t="s">
        <v>8009</v>
      </c>
      <c r="B278" s="307" t="s">
        <v>8010</v>
      </c>
      <c r="C278" s="34">
        <v>448.6</v>
      </c>
      <c r="D278" s="34" t="s">
        <v>8011</v>
      </c>
    </row>
    <row r="279" ht="67.5" spans="1:4">
      <c r="A279" s="34" t="s">
        <v>8012</v>
      </c>
      <c r="B279" s="307" t="s">
        <v>8013</v>
      </c>
      <c r="C279" s="34">
        <v>5.5</v>
      </c>
      <c r="D279" s="34" t="s">
        <v>8014</v>
      </c>
    </row>
    <row r="280" ht="33.75" spans="1:4">
      <c r="A280" s="34" t="s">
        <v>8015</v>
      </c>
      <c r="B280" s="307" t="s">
        <v>8016</v>
      </c>
      <c r="C280" s="34">
        <v>20</v>
      </c>
      <c r="D280" s="34" t="s">
        <v>8017</v>
      </c>
    </row>
    <row r="281" ht="67.5" spans="1:4">
      <c r="A281" s="34" t="s">
        <v>8018</v>
      </c>
      <c r="B281" s="307" t="s">
        <v>8019</v>
      </c>
      <c r="C281" s="34">
        <v>30.4</v>
      </c>
      <c r="D281" s="34" t="s">
        <v>8020</v>
      </c>
    </row>
    <row r="282" ht="67.5" spans="1:4">
      <c r="A282" s="34" t="s">
        <v>8021</v>
      </c>
      <c r="B282" s="36" t="s">
        <v>8022</v>
      </c>
      <c r="C282" s="34">
        <v>28.7</v>
      </c>
      <c r="D282" s="34" t="s">
        <v>8023</v>
      </c>
    </row>
    <row r="283" ht="67.5" spans="1:4">
      <c r="A283" s="35" t="s">
        <v>8024</v>
      </c>
      <c r="B283" s="36">
        <v>20200300304005</v>
      </c>
      <c r="C283" s="37">
        <v>0.4</v>
      </c>
      <c r="D283" s="35" t="s">
        <v>8025</v>
      </c>
    </row>
    <row r="284" ht="67.5" spans="1:4">
      <c r="A284" s="35" t="s">
        <v>8026</v>
      </c>
      <c r="B284" s="36">
        <v>201902301629</v>
      </c>
      <c r="C284" s="37">
        <v>21</v>
      </c>
      <c r="D284" s="35" t="s">
        <v>8027</v>
      </c>
    </row>
    <row r="285" ht="67.5" spans="1:4">
      <c r="A285" s="35" t="s">
        <v>8028</v>
      </c>
      <c r="B285" s="36">
        <v>201902403209</v>
      </c>
      <c r="C285" s="37">
        <v>6.4</v>
      </c>
      <c r="D285" s="35" t="s">
        <v>8029</v>
      </c>
    </row>
    <row r="286" ht="67.5" spans="1:4">
      <c r="A286" s="35" t="s">
        <v>8030</v>
      </c>
      <c r="B286" s="36">
        <v>201802301808</v>
      </c>
      <c r="C286" s="37">
        <v>8.9</v>
      </c>
      <c r="D286" s="35" t="s">
        <v>8031</v>
      </c>
    </row>
    <row r="287" ht="33.75" spans="1:4">
      <c r="A287" s="35" t="s">
        <v>8032</v>
      </c>
      <c r="B287" s="36">
        <v>20200240105020</v>
      </c>
      <c r="C287" s="37">
        <v>196</v>
      </c>
      <c r="D287" s="35" t="s">
        <v>8033</v>
      </c>
    </row>
    <row r="288" ht="67.5" spans="1:4">
      <c r="A288" s="35" t="s">
        <v>8034</v>
      </c>
      <c r="B288" s="36">
        <v>201902302216</v>
      </c>
      <c r="C288" s="37">
        <v>13.6</v>
      </c>
      <c r="D288" s="35" t="s">
        <v>8035</v>
      </c>
    </row>
    <row r="289" ht="67.5" spans="1:4">
      <c r="A289" s="35" t="s">
        <v>8036</v>
      </c>
      <c r="B289" s="36">
        <v>201902415208</v>
      </c>
      <c r="C289" s="37">
        <v>4.6</v>
      </c>
      <c r="D289" s="35" t="s">
        <v>8037</v>
      </c>
    </row>
    <row r="290" ht="67.5" spans="1:4">
      <c r="A290" s="35" t="s">
        <v>8038</v>
      </c>
      <c r="B290" s="36">
        <v>20200230203032</v>
      </c>
      <c r="C290" s="37">
        <v>5.6</v>
      </c>
      <c r="D290" s="35" t="s">
        <v>8039</v>
      </c>
    </row>
    <row r="291" ht="67.5" spans="1:4">
      <c r="A291" s="34" t="s">
        <v>8040</v>
      </c>
      <c r="B291" s="307" t="s">
        <v>8041</v>
      </c>
      <c r="C291" s="34">
        <v>198.1</v>
      </c>
      <c r="D291" s="34" t="s">
        <v>8042</v>
      </c>
    </row>
    <row r="292" ht="67.5" spans="1:4">
      <c r="A292" s="34" t="s">
        <v>8043</v>
      </c>
      <c r="B292" s="307" t="s">
        <v>8044</v>
      </c>
      <c r="C292" s="34">
        <v>12.4</v>
      </c>
      <c r="D292" s="34" t="s">
        <v>8045</v>
      </c>
    </row>
    <row r="293" ht="67.5" spans="1:4">
      <c r="A293" s="35" t="s">
        <v>8046</v>
      </c>
      <c r="B293" s="36">
        <v>201902415209</v>
      </c>
      <c r="C293" s="37">
        <v>12.8</v>
      </c>
      <c r="D293" s="35" t="s">
        <v>8047</v>
      </c>
    </row>
    <row r="294" ht="67.5" spans="1:4">
      <c r="A294" s="35" t="s">
        <v>8048</v>
      </c>
      <c r="B294" s="36">
        <v>20200260101027</v>
      </c>
      <c r="C294" s="37">
        <v>4</v>
      </c>
      <c r="D294" s="35" t="s">
        <v>8049</v>
      </c>
    </row>
    <row r="295" ht="67.5" spans="1:4">
      <c r="A295" s="35" t="s">
        <v>8050</v>
      </c>
      <c r="B295" s="36">
        <v>201802403228</v>
      </c>
      <c r="C295" s="37">
        <v>3.3</v>
      </c>
      <c r="D295" s="35" t="s">
        <v>8051</v>
      </c>
    </row>
    <row r="296" ht="67.5" spans="1:4">
      <c r="A296" s="34" t="s">
        <v>8052</v>
      </c>
      <c r="B296" s="307" t="s">
        <v>8053</v>
      </c>
      <c r="C296" s="34">
        <v>32</v>
      </c>
      <c r="D296" s="34" t="s">
        <v>8054</v>
      </c>
    </row>
    <row r="297" ht="67.5" spans="1:4">
      <c r="A297" s="34" t="s">
        <v>8055</v>
      </c>
      <c r="B297" s="307" t="s">
        <v>8056</v>
      </c>
      <c r="C297" s="34">
        <v>51.1</v>
      </c>
      <c r="D297" s="34" t="s">
        <v>8057</v>
      </c>
    </row>
    <row r="298" ht="67.5" spans="1:4">
      <c r="A298" s="35" t="s">
        <v>8058</v>
      </c>
      <c r="B298" s="36">
        <v>201902301417</v>
      </c>
      <c r="C298" s="37">
        <v>0.6</v>
      </c>
      <c r="D298" s="35" t="s">
        <v>8059</v>
      </c>
    </row>
    <row r="299" ht="67.5" spans="1:4">
      <c r="A299" s="35" t="s">
        <v>8060</v>
      </c>
      <c r="B299" s="36">
        <v>201902415205</v>
      </c>
      <c r="C299" s="37">
        <v>25.1</v>
      </c>
      <c r="D299" s="35" t="s">
        <v>8061</v>
      </c>
    </row>
    <row r="300" ht="67.5" spans="1:4">
      <c r="A300" s="35" t="s">
        <v>8062</v>
      </c>
      <c r="B300" s="36">
        <v>201902301240</v>
      </c>
      <c r="C300" s="37">
        <v>0.6</v>
      </c>
      <c r="D300" s="35" t="s">
        <v>8059</v>
      </c>
    </row>
    <row r="301" ht="67.5" spans="1:4">
      <c r="A301" s="35" t="s">
        <v>8063</v>
      </c>
      <c r="B301" s="36">
        <v>201902301239</v>
      </c>
      <c r="C301" s="37">
        <v>0.6</v>
      </c>
      <c r="D301" s="35" t="s">
        <v>8059</v>
      </c>
    </row>
    <row r="302" ht="67.5" spans="1:4">
      <c r="A302" s="35" t="s">
        <v>8064</v>
      </c>
      <c r="B302" s="36">
        <v>201902403121</v>
      </c>
      <c r="C302" s="37">
        <v>1</v>
      </c>
      <c r="D302" s="35" t="s">
        <v>8059</v>
      </c>
    </row>
    <row r="303" ht="67.5" spans="1:4">
      <c r="A303" s="35" t="s">
        <v>8065</v>
      </c>
      <c r="B303" s="36">
        <v>201902301237</v>
      </c>
      <c r="C303" s="37">
        <v>0.6</v>
      </c>
      <c r="D303" s="35" t="s">
        <v>8059</v>
      </c>
    </row>
    <row r="304" ht="67.5" spans="1:4">
      <c r="A304" s="35" t="s">
        <v>8066</v>
      </c>
      <c r="B304" s="36">
        <v>201903001131</v>
      </c>
      <c r="C304" s="37">
        <v>65</v>
      </c>
      <c r="D304" s="35" t="s">
        <v>8067</v>
      </c>
    </row>
    <row r="305" ht="67.5" spans="1:4">
      <c r="A305" s="34" t="s">
        <v>8068</v>
      </c>
      <c r="B305" s="307" t="s">
        <v>8069</v>
      </c>
      <c r="C305" s="38">
        <v>35.5</v>
      </c>
      <c r="D305" s="38" t="s">
        <v>8070</v>
      </c>
    </row>
    <row r="306" ht="67.5" spans="1:4">
      <c r="A306" s="34" t="s">
        <v>8071</v>
      </c>
      <c r="B306" s="307" t="s">
        <v>8072</v>
      </c>
      <c r="C306" s="34">
        <v>8.9</v>
      </c>
      <c r="D306" s="34" t="s">
        <v>8073</v>
      </c>
    </row>
    <row r="307" ht="67.5" spans="1:4">
      <c r="A307" s="34" t="s">
        <v>8074</v>
      </c>
      <c r="B307" s="307" t="s">
        <v>8075</v>
      </c>
      <c r="C307" s="34">
        <v>171.1</v>
      </c>
      <c r="D307" s="34" t="s">
        <v>8076</v>
      </c>
    </row>
    <row r="308" ht="67.5" spans="1:4">
      <c r="A308" s="35" t="s">
        <v>8077</v>
      </c>
      <c r="B308" s="36">
        <v>20200260101008</v>
      </c>
      <c r="C308" s="37">
        <v>317.7</v>
      </c>
      <c r="D308" s="35" t="s">
        <v>8078</v>
      </c>
    </row>
    <row r="309" ht="67.5" spans="1:4">
      <c r="A309" s="35" t="s">
        <v>8079</v>
      </c>
      <c r="B309" s="36">
        <v>201903003211</v>
      </c>
      <c r="C309" s="37">
        <v>111</v>
      </c>
      <c r="D309" s="35" t="s">
        <v>8080</v>
      </c>
    </row>
    <row r="310" ht="67.5" spans="1:4">
      <c r="A310" s="35" t="s">
        <v>8081</v>
      </c>
      <c r="B310" s="36">
        <v>201902302106</v>
      </c>
      <c r="C310" s="37">
        <v>299.7</v>
      </c>
      <c r="D310" s="35" t="s">
        <v>8082</v>
      </c>
    </row>
    <row r="311" ht="67.5" spans="1:4">
      <c r="A311" s="35" t="s">
        <v>8083</v>
      </c>
      <c r="B311" s="36">
        <v>20200240102041</v>
      </c>
      <c r="C311" s="37">
        <v>3.9</v>
      </c>
      <c r="D311" s="35" t="s">
        <v>8084</v>
      </c>
    </row>
    <row r="312" ht="67.5" spans="1:4">
      <c r="A312" s="35" t="s">
        <v>8085</v>
      </c>
      <c r="B312" s="36">
        <v>20200300301035</v>
      </c>
      <c r="C312" s="37">
        <v>20.1</v>
      </c>
      <c r="D312" s="35" t="s">
        <v>8086</v>
      </c>
    </row>
    <row r="313" ht="67.5" spans="1:4">
      <c r="A313" s="35" t="s">
        <v>8087</v>
      </c>
      <c r="B313" s="36">
        <v>201902401230</v>
      </c>
      <c r="C313" s="37">
        <v>47.4</v>
      </c>
      <c r="D313" s="35" t="s">
        <v>8088</v>
      </c>
    </row>
    <row r="314" ht="67.5" spans="1:4">
      <c r="A314" s="35" t="s">
        <v>8089</v>
      </c>
      <c r="B314" s="36">
        <v>20200240301022</v>
      </c>
      <c r="C314" s="37">
        <v>8.3</v>
      </c>
      <c r="D314" s="35" t="s">
        <v>8086</v>
      </c>
    </row>
    <row r="315" ht="67.5" spans="1:4">
      <c r="A315" s="35" t="s">
        <v>8090</v>
      </c>
      <c r="B315" s="36">
        <v>20200230103023</v>
      </c>
      <c r="C315" s="37">
        <v>8.7</v>
      </c>
      <c r="D315" s="35" t="s">
        <v>8091</v>
      </c>
    </row>
    <row r="316" ht="67.5" spans="1:4">
      <c r="A316" s="34" t="s">
        <v>8092</v>
      </c>
      <c r="B316" s="307" t="s">
        <v>8093</v>
      </c>
      <c r="C316" s="34">
        <v>413</v>
      </c>
      <c r="D316" s="34" t="s">
        <v>8094</v>
      </c>
    </row>
    <row r="317" ht="67.5" spans="1:4">
      <c r="A317" s="35" t="s">
        <v>8095</v>
      </c>
      <c r="B317" s="36">
        <v>201903001127</v>
      </c>
      <c r="C317" s="37">
        <v>89.8</v>
      </c>
      <c r="D317" s="35" t="s">
        <v>8096</v>
      </c>
    </row>
    <row r="318" ht="67.5" spans="1:4">
      <c r="A318" s="35" t="s">
        <v>8097</v>
      </c>
      <c r="B318" s="36">
        <v>201902401203</v>
      </c>
      <c r="C318" s="37">
        <v>28.3</v>
      </c>
      <c r="D318" s="35" t="s">
        <v>8098</v>
      </c>
    </row>
    <row r="319" ht="67.5" spans="1:4">
      <c r="A319" s="34" t="s">
        <v>8099</v>
      </c>
      <c r="B319" s="307" t="s">
        <v>8100</v>
      </c>
      <c r="C319" s="34">
        <v>448</v>
      </c>
      <c r="D319" s="34" t="s">
        <v>8101</v>
      </c>
    </row>
    <row r="320" ht="67.5" spans="1:4">
      <c r="A320" s="35" t="s">
        <v>8102</v>
      </c>
      <c r="B320" s="36">
        <v>20200300304017</v>
      </c>
      <c r="C320" s="37">
        <v>28</v>
      </c>
      <c r="D320" s="35" t="s">
        <v>8103</v>
      </c>
    </row>
    <row r="321" ht="67.5" spans="1:4">
      <c r="A321" s="35" t="s">
        <v>8104</v>
      </c>
      <c r="B321" s="36">
        <v>20200300301020</v>
      </c>
      <c r="C321" s="37">
        <v>6.9</v>
      </c>
      <c r="D321" s="35" t="s">
        <v>8105</v>
      </c>
    </row>
    <row r="322" ht="67.5" spans="1:4">
      <c r="A322" s="34" t="s">
        <v>8106</v>
      </c>
      <c r="B322" s="307" t="s">
        <v>8107</v>
      </c>
      <c r="C322" s="34">
        <v>19.6</v>
      </c>
      <c r="D322" s="34" t="s">
        <v>8108</v>
      </c>
    </row>
    <row r="323" ht="67.5" spans="1:4">
      <c r="A323" s="35" t="s">
        <v>8109</v>
      </c>
      <c r="B323" s="36">
        <v>201802302127</v>
      </c>
      <c r="C323" s="37">
        <v>112</v>
      </c>
      <c r="D323" s="35" t="s">
        <v>8110</v>
      </c>
    </row>
    <row r="324" ht="67.5" spans="1:4">
      <c r="A324" s="35" t="s">
        <v>8111</v>
      </c>
      <c r="B324" s="36">
        <v>20200230102020</v>
      </c>
      <c r="C324" s="37">
        <v>5.4</v>
      </c>
      <c r="D324" s="35" t="s">
        <v>8112</v>
      </c>
    </row>
    <row r="325" ht="67.5" spans="1:4">
      <c r="A325" s="35" t="s">
        <v>8113</v>
      </c>
      <c r="B325" s="36">
        <v>201802601127</v>
      </c>
      <c r="C325" s="37">
        <v>2.5</v>
      </c>
      <c r="D325" s="35" t="s">
        <v>8114</v>
      </c>
    </row>
    <row r="326" ht="67.5" spans="1:4">
      <c r="A326" s="35" t="s">
        <v>8115</v>
      </c>
      <c r="B326" s="36">
        <v>201702602004</v>
      </c>
      <c r="C326" s="37">
        <v>5.7</v>
      </c>
      <c r="D326" s="35" t="s">
        <v>8112</v>
      </c>
    </row>
    <row r="327" ht="67.5" spans="1:4">
      <c r="A327" s="35" t="s">
        <v>8116</v>
      </c>
      <c r="B327" s="36">
        <v>201803001018</v>
      </c>
      <c r="C327" s="37">
        <v>86</v>
      </c>
      <c r="D327" s="35" t="s">
        <v>8117</v>
      </c>
    </row>
    <row r="328" ht="67.5" spans="1:4">
      <c r="A328" s="35" t="s">
        <v>8118</v>
      </c>
      <c r="B328" s="36">
        <v>201802301415</v>
      </c>
      <c r="C328" s="37">
        <v>290</v>
      </c>
      <c r="D328" s="35" t="s">
        <v>8119</v>
      </c>
    </row>
    <row r="329" ht="67.5" spans="1:4">
      <c r="A329" s="34" t="s">
        <v>8120</v>
      </c>
      <c r="B329" s="307" t="s">
        <v>8121</v>
      </c>
      <c r="C329" s="34">
        <v>13.7</v>
      </c>
      <c r="D329" s="34" t="s">
        <v>8122</v>
      </c>
    </row>
    <row r="330" ht="67.5" spans="1:4">
      <c r="A330" s="34" t="s">
        <v>8123</v>
      </c>
      <c r="B330" s="307" t="s">
        <v>8124</v>
      </c>
      <c r="C330" s="34">
        <v>42.6</v>
      </c>
      <c r="D330" s="34" t="s">
        <v>8125</v>
      </c>
    </row>
    <row r="331" ht="67.5" spans="1:4">
      <c r="A331" s="34" t="s">
        <v>8126</v>
      </c>
      <c r="B331" s="307" t="s">
        <v>8127</v>
      </c>
      <c r="C331" s="34">
        <v>8.8</v>
      </c>
      <c r="D331" s="34" t="s">
        <v>8128</v>
      </c>
    </row>
    <row r="332" ht="67.5" spans="1:4">
      <c r="A332" s="35" t="s">
        <v>8129</v>
      </c>
      <c r="B332" s="36">
        <v>201802415114</v>
      </c>
      <c r="C332" s="37">
        <v>287</v>
      </c>
      <c r="D332" s="35" t="s">
        <v>8130</v>
      </c>
    </row>
    <row r="333" ht="67.5" spans="1:4">
      <c r="A333" s="35" t="s">
        <v>8043</v>
      </c>
      <c r="B333" s="36">
        <v>20200240304040</v>
      </c>
      <c r="C333" s="37">
        <v>15.7</v>
      </c>
      <c r="D333" s="35" t="s">
        <v>8131</v>
      </c>
    </row>
    <row r="334" ht="67.5" spans="1:4">
      <c r="A334" s="35" t="s">
        <v>8132</v>
      </c>
      <c r="B334" s="36">
        <v>20200230104022</v>
      </c>
      <c r="C334" s="37">
        <v>14.5</v>
      </c>
      <c r="D334" s="35" t="s">
        <v>8133</v>
      </c>
    </row>
    <row r="335" ht="67.5" spans="1:4">
      <c r="A335" s="35" t="s">
        <v>8134</v>
      </c>
      <c r="B335" s="36">
        <v>20200240304020</v>
      </c>
      <c r="C335" s="37">
        <v>10.6</v>
      </c>
      <c r="D335" s="35" t="s">
        <v>8135</v>
      </c>
    </row>
    <row r="336" ht="67.5" spans="1:4">
      <c r="A336" s="35" t="s">
        <v>7767</v>
      </c>
      <c r="B336" s="36">
        <v>201903003201</v>
      </c>
      <c r="C336" s="37">
        <v>13.4</v>
      </c>
      <c r="D336" s="35" t="s">
        <v>8136</v>
      </c>
    </row>
    <row r="337" ht="67.5" spans="1:4">
      <c r="A337" s="34" t="s">
        <v>8137</v>
      </c>
      <c r="B337" s="307" t="s">
        <v>8138</v>
      </c>
      <c r="C337" s="34">
        <v>34.11</v>
      </c>
      <c r="D337" s="34" t="s">
        <v>8139</v>
      </c>
    </row>
    <row r="338" ht="67.5" spans="1:4">
      <c r="A338" s="34" t="s">
        <v>8140</v>
      </c>
      <c r="B338" s="307" t="s">
        <v>8141</v>
      </c>
      <c r="C338" s="34">
        <v>333.7</v>
      </c>
      <c r="D338" s="34" t="s">
        <v>8142</v>
      </c>
    </row>
    <row r="339" ht="67.5" spans="1:4">
      <c r="A339" s="34" t="s">
        <v>8143</v>
      </c>
      <c r="B339" s="307" t="s">
        <v>8144</v>
      </c>
      <c r="C339" s="34">
        <v>37</v>
      </c>
      <c r="D339" s="34" t="s">
        <v>8145</v>
      </c>
    </row>
    <row r="340" ht="67.5" spans="1:4">
      <c r="A340" s="34" t="s">
        <v>8146</v>
      </c>
      <c r="B340" s="307" t="s">
        <v>8147</v>
      </c>
      <c r="C340" s="34">
        <v>448</v>
      </c>
      <c r="D340" s="34" t="s">
        <v>8148</v>
      </c>
    </row>
    <row r="341" ht="67.5" spans="1:4">
      <c r="A341" s="34" t="s">
        <v>8149</v>
      </c>
      <c r="B341" s="307" t="s">
        <v>8150</v>
      </c>
      <c r="C341" s="34">
        <v>9.6</v>
      </c>
      <c r="D341" s="34" t="s">
        <v>8151</v>
      </c>
    </row>
    <row r="342" ht="67.5" spans="1:4">
      <c r="A342" s="35" t="s">
        <v>8152</v>
      </c>
      <c r="B342" s="36">
        <v>20200230204023</v>
      </c>
      <c r="C342" s="37">
        <v>222</v>
      </c>
      <c r="D342" s="35" t="s">
        <v>8153</v>
      </c>
    </row>
    <row r="343" ht="67.5" spans="1:4">
      <c r="A343" s="35" t="s">
        <v>8154</v>
      </c>
      <c r="B343" s="36">
        <v>201803003213</v>
      </c>
      <c r="C343" s="37">
        <v>377</v>
      </c>
      <c r="D343" s="35" t="s">
        <v>8155</v>
      </c>
    </row>
    <row r="344" ht="67.5" spans="1:4">
      <c r="A344" s="35" t="s">
        <v>8156</v>
      </c>
      <c r="B344" s="36">
        <v>20200230104037</v>
      </c>
      <c r="C344" s="37">
        <v>14.2</v>
      </c>
      <c r="D344" s="35" t="s">
        <v>8157</v>
      </c>
    </row>
    <row r="345" ht="67.5" spans="1:4">
      <c r="A345" s="35" t="s">
        <v>8158</v>
      </c>
      <c r="B345" s="36">
        <v>20200230204030</v>
      </c>
      <c r="C345" s="37">
        <v>36.4</v>
      </c>
      <c r="D345" s="35" t="s">
        <v>8159</v>
      </c>
    </row>
    <row r="346" ht="67.5" spans="1:4">
      <c r="A346" s="35" t="s">
        <v>8160</v>
      </c>
      <c r="B346" s="36">
        <v>20200230202018</v>
      </c>
      <c r="C346" s="37">
        <v>25.9</v>
      </c>
      <c r="D346" s="35" t="s">
        <v>8161</v>
      </c>
    </row>
    <row r="347" ht="67.5" spans="1:4">
      <c r="A347" s="35" t="s">
        <v>8162</v>
      </c>
      <c r="B347" s="36">
        <v>201902302218</v>
      </c>
      <c r="C347" s="37" t="s">
        <v>8163</v>
      </c>
      <c r="D347" s="35" t="s">
        <v>8164</v>
      </c>
    </row>
    <row r="348" ht="67.5" spans="1:4">
      <c r="A348" s="35" t="s">
        <v>8165</v>
      </c>
      <c r="B348" s="36">
        <v>201802403236</v>
      </c>
      <c r="C348" s="37">
        <v>438.5</v>
      </c>
      <c r="D348" s="35" t="s">
        <v>8166</v>
      </c>
    </row>
    <row r="349" ht="67.5" spans="1:4">
      <c r="A349" s="35" t="s">
        <v>8167</v>
      </c>
      <c r="B349" s="36">
        <v>20200240302033</v>
      </c>
      <c r="C349" s="37">
        <v>237.1</v>
      </c>
      <c r="D349" s="35" t="s">
        <v>8168</v>
      </c>
    </row>
    <row r="350" ht="67.5" spans="1:4">
      <c r="A350" s="35" t="s">
        <v>8169</v>
      </c>
      <c r="B350" s="36">
        <v>201902403128</v>
      </c>
      <c r="C350" s="37">
        <v>29.7</v>
      </c>
      <c r="D350" s="35" t="s">
        <v>8159</v>
      </c>
    </row>
    <row r="351" ht="67.5" spans="1:4">
      <c r="A351" s="35" t="s">
        <v>8170</v>
      </c>
      <c r="B351" s="36">
        <v>201802601104</v>
      </c>
      <c r="C351" s="37">
        <v>37.38</v>
      </c>
      <c r="D351" s="35" t="s">
        <v>8171</v>
      </c>
    </row>
    <row r="352" ht="67.5" spans="1:4">
      <c r="A352" s="34" t="s">
        <v>8172</v>
      </c>
      <c r="B352" s="307" t="s">
        <v>8173</v>
      </c>
      <c r="C352" s="34">
        <v>56</v>
      </c>
      <c r="D352" s="34" t="s">
        <v>8174</v>
      </c>
    </row>
    <row r="353" ht="67.5" spans="1:4">
      <c r="A353" s="34" t="s">
        <v>8175</v>
      </c>
      <c r="B353" s="307" t="s">
        <v>8176</v>
      </c>
      <c r="C353" s="34">
        <v>148.2</v>
      </c>
      <c r="D353" s="34" t="s">
        <v>8177</v>
      </c>
    </row>
    <row r="354" ht="67.5" spans="1:4">
      <c r="A354" s="35" t="s">
        <v>8178</v>
      </c>
      <c r="B354" s="36">
        <v>20200230108032</v>
      </c>
      <c r="C354" s="37">
        <v>4</v>
      </c>
      <c r="D354" s="35" t="s">
        <v>8179</v>
      </c>
    </row>
    <row r="355" ht="67.5" spans="1:4">
      <c r="A355" s="35" t="s">
        <v>8180</v>
      </c>
      <c r="B355" s="36">
        <v>201902301614</v>
      </c>
      <c r="C355" s="37">
        <v>29</v>
      </c>
      <c r="D355" s="35" t="s">
        <v>8181</v>
      </c>
    </row>
    <row r="356" ht="67.5" spans="1:4">
      <c r="A356" s="35" t="s">
        <v>8182</v>
      </c>
      <c r="B356" s="36">
        <v>201902301739</v>
      </c>
      <c r="C356" s="37">
        <v>24</v>
      </c>
      <c r="D356" s="35" t="s">
        <v>8183</v>
      </c>
    </row>
    <row r="357" ht="67.5" spans="1:4">
      <c r="A357" s="35" t="s">
        <v>8184</v>
      </c>
      <c r="B357" s="36">
        <v>201802602123</v>
      </c>
      <c r="C357" s="37">
        <v>149.9</v>
      </c>
      <c r="D357" s="35" t="s">
        <v>8185</v>
      </c>
    </row>
    <row r="358" ht="67.5" spans="1:4">
      <c r="A358" s="35" t="s">
        <v>8186</v>
      </c>
      <c r="B358" s="36">
        <v>20200300304021</v>
      </c>
      <c r="C358" s="37">
        <v>6.1</v>
      </c>
      <c r="D358" s="35" t="s">
        <v>8187</v>
      </c>
    </row>
    <row r="359" ht="67.5" spans="1:4">
      <c r="A359" s="34" t="s">
        <v>8188</v>
      </c>
      <c r="B359" s="307" t="s">
        <v>8189</v>
      </c>
      <c r="C359" s="34">
        <v>6</v>
      </c>
      <c r="D359" s="34" t="s">
        <v>8190</v>
      </c>
    </row>
    <row r="360" ht="67.5" spans="1:4">
      <c r="A360" s="34" t="s">
        <v>8191</v>
      </c>
      <c r="B360" s="307" t="s">
        <v>8192</v>
      </c>
      <c r="C360" s="34">
        <v>6.1</v>
      </c>
      <c r="D360" s="34" t="s">
        <v>8193</v>
      </c>
    </row>
    <row r="361" ht="67.5" spans="1:4">
      <c r="A361" s="35" t="s">
        <v>8194</v>
      </c>
      <c r="B361" s="36">
        <v>201902302229</v>
      </c>
      <c r="C361" s="37">
        <v>450</v>
      </c>
      <c r="D361" s="35" t="s">
        <v>8195</v>
      </c>
    </row>
    <row r="362" ht="67.5" spans="1:4">
      <c r="A362" s="35" t="s">
        <v>8196</v>
      </c>
      <c r="B362" s="36">
        <v>201702602018</v>
      </c>
      <c r="C362" s="37">
        <v>93.3</v>
      </c>
      <c r="D362" s="35" t="s">
        <v>8197</v>
      </c>
    </row>
    <row r="363" ht="67.5" spans="1:4">
      <c r="A363" s="35" t="s">
        <v>8198</v>
      </c>
      <c r="B363" s="36">
        <v>201903001226</v>
      </c>
      <c r="C363" s="37">
        <v>79.8</v>
      </c>
      <c r="D363" s="35" t="s">
        <v>8199</v>
      </c>
    </row>
    <row r="364" ht="67.5" spans="1:4">
      <c r="A364" s="35" t="s">
        <v>8200</v>
      </c>
      <c r="B364" s="36">
        <v>201803001037</v>
      </c>
      <c r="C364" s="37">
        <v>6.4</v>
      </c>
      <c r="D364" s="35" t="s">
        <v>8201</v>
      </c>
    </row>
    <row r="365" ht="67.5" spans="1:4">
      <c r="A365" s="35" t="s">
        <v>8202</v>
      </c>
      <c r="B365" s="36">
        <v>20200300301018</v>
      </c>
      <c r="C365" s="37">
        <v>66.2</v>
      </c>
      <c r="D365" s="35" t="s">
        <v>8203</v>
      </c>
    </row>
    <row r="366" ht="67.5" spans="1:4">
      <c r="A366" s="35" t="s">
        <v>8204</v>
      </c>
      <c r="B366" s="36">
        <v>20200230104008</v>
      </c>
      <c r="C366" s="37">
        <v>18.4</v>
      </c>
      <c r="D366" s="35" t="s">
        <v>8205</v>
      </c>
    </row>
    <row r="367" ht="67.5" spans="1:4">
      <c r="A367" s="34" t="s">
        <v>8206</v>
      </c>
      <c r="B367" s="307" t="s">
        <v>8207</v>
      </c>
      <c r="C367" s="34">
        <v>19.2</v>
      </c>
      <c r="D367" s="34" t="s">
        <v>8208</v>
      </c>
    </row>
    <row r="368" ht="67.5" spans="1:4">
      <c r="A368" s="35" t="s">
        <v>8209</v>
      </c>
      <c r="B368" s="36">
        <v>20200230103035</v>
      </c>
      <c r="C368" s="37">
        <v>17.6</v>
      </c>
      <c r="D368" s="35" t="s">
        <v>8210</v>
      </c>
    </row>
    <row r="369" ht="67.5" spans="1:4">
      <c r="A369" s="34" t="s">
        <v>8211</v>
      </c>
      <c r="B369" s="307" t="s">
        <v>8212</v>
      </c>
      <c r="C369" s="34">
        <v>6.7</v>
      </c>
      <c r="D369" s="34" t="s">
        <v>8213</v>
      </c>
    </row>
    <row r="370" ht="101.25" spans="1:4">
      <c r="A370" s="35" t="s">
        <v>8214</v>
      </c>
      <c r="B370" s="36">
        <v>201902301210</v>
      </c>
      <c r="C370" s="37">
        <v>159.7</v>
      </c>
      <c r="D370" s="35" t="s">
        <v>8215</v>
      </c>
    </row>
    <row r="371" ht="101.25" spans="1:4">
      <c r="A371" s="35" t="s">
        <v>8216</v>
      </c>
      <c r="B371" s="36">
        <v>201803011032</v>
      </c>
      <c r="C371" s="37">
        <v>29.6</v>
      </c>
      <c r="D371" s="35" t="s">
        <v>8217</v>
      </c>
    </row>
    <row r="372" ht="101.25" spans="1:4">
      <c r="A372" s="35" t="s">
        <v>8218</v>
      </c>
      <c r="B372" s="36">
        <v>20200230204024</v>
      </c>
      <c r="C372" s="37">
        <v>8.5</v>
      </c>
      <c r="D372" s="35" t="s">
        <v>8219</v>
      </c>
    </row>
    <row r="373" ht="67.5" spans="1:4">
      <c r="A373" s="34" t="s">
        <v>8220</v>
      </c>
      <c r="B373" s="307" t="s">
        <v>8221</v>
      </c>
      <c r="C373" s="34">
        <v>147</v>
      </c>
      <c r="D373" s="34" t="s">
        <v>8222</v>
      </c>
    </row>
    <row r="374" ht="101.25" spans="1:4">
      <c r="A374" s="35" t="s">
        <v>8223</v>
      </c>
      <c r="B374" s="36">
        <v>201902301737</v>
      </c>
      <c r="C374" s="37">
        <v>155.8</v>
      </c>
      <c r="D374" s="35" t="s">
        <v>8224</v>
      </c>
    </row>
    <row r="375" ht="67.5" spans="1:4">
      <c r="A375" s="35" t="s">
        <v>8225</v>
      </c>
      <c r="B375" s="36">
        <v>201903003118</v>
      </c>
      <c r="C375" s="37">
        <v>44.2</v>
      </c>
      <c r="D375" s="35" t="s">
        <v>8226</v>
      </c>
    </row>
    <row r="376" ht="101.25" spans="1:4">
      <c r="A376" s="35" t="s">
        <v>8227</v>
      </c>
      <c r="B376" s="36">
        <v>201802601124</v>
      </c>
      <c r="C376" s="37">
        <v>50</v>
      </c>
      <c r="D376" s="35" t="s">
        <v>8228</v>
      </c>
    </row>
    <row r="377" ht="101.25" spans="1:4">
      <c r="A377" s="35" t="s">
        <v>8229</v>
      </c>
      <c r="B377" s="36">
        <v>20200230102010</v>
      </c>
      <c r="C377" s="37">
        <v>50.1</v>
      </c>
      <c r="D377" s="35" t="s">
        <v>8230</v>
      </c>
    </row>
    <row r="378" ht="101.25" spans="1:4">
      <c r="A378" s="35" t="s">
        <v>8231</v>
      </c>
      <c r="B378" s="36">
        <v>20200230203008</v>
      </c>
      <c r="C378" s="37">
        <v>90</v>
      </c>
      <c r="D378" s="35" t="s">
        <v>8232</v>
      </c>
    </row>
    <row r="379" ht="101.25" spans="1:4">
      <c r="A379" s="34" t="s">
        <v>8233</v>
      </c>
      <c r="B379" s="307" t="s">
        <v>8234</v>
      </c>
      <c r="C379" s="34">
        <v>31</v>
      </c>
      <c r="D379" s="34" t="s">
        <v>8235</v>
      </c>
    </row>
    <row r="380" ht="101.25" spans="1:4">
      <c r="A380" s="35" t="s">
        <v>8236</v>
      </c>
      <c r="B380" s="36">
        <v>20200230201019</v>
      </c>
      <c r="C380" s="37">
        <v>259.6</v>
      </c>
      <c r="D380" s="35" t="s">
        <v>8237</v>
      </c>
    </row>
    <row r="381" ht="101.25" spans="1:4">
      <c r="A381" s="39" t="s">
        <v>8238</v>
      </c>
      <c r="B381" s="40">
        <v>201902301701</v>
      </c>
      <c r="C381" s="41">
        <v>49.9</v>
      </c>
      <c r="D381" s="39" t="s">
        <v>8239</v>
      </c>
    </row>
    <row r="382" ht="101.25" spans="1:4">
      <c r="A382" s="34" t="s">
        <v>8240</v>
      </c>
      <c r="B382" s="307" t="s">
        <v>8241</v>
      </c>
      <c r="C382" s="34">
        <v>4.3</v>
      </c>
      <c r="D382" s="34" t="s">
        <v>8242</v>
      </c>
    </row>
    <row r="383" ht="101.25" spans="1:4">
      <c r="A383" s="35" t="s">
        <v>8243</v>
      </c>
      <c r="B383" s="36">
        <v>201803003130</v>
      </c>
      <c r="C383" s="37">
        <v>281.5</v>
      </c>
      <c r="D383" s="35" t="s">
        <v>8244</v>
      </c>
    </row>
    <row r="384" ht="101.25" spans="1:4">
      <c r="A384" s="35" t="s">
        <v>8245</v>
      </c>
      <c r="B384" s="36">
        <v>201902301624</v>
      </c>
      <c r="C384" s="37">
        <v>6.9</v>
      </c>
      <c r="D384" s="35" t="s">
        <v>8246</v>
      </c>
    </row>
    <row r="385" ht="101.25" spans="1:4">
      <c r="A385" s="34" t="s">
        <v>8247</v>
      </c>
      <c r="B385" s="307" t="s">
        <v>8248</v>
      </c>
      <c r="C385" s="34">
        <v>30.3</v>
      </c>
      <c r="D385" s="34" t="s">
        <v>8249</v>
      </c>
    </row>
    <row r="386" ht="101.25" spans="1:4">
      <c r="A386" s="35" t="s">
        <v>8250</v>
      </c>
      <c r="B386" s="36">
        <v>20200300304010</v>
      </c>
      <c r="C386" s="37">
        <v>7.7</v>
      </c>
      <c r="D386" s="35" t="s">
        <v>8251</v>
      </c>
    </row>
    <row r="387" ht="101.25" spans="1:4">
      <c r="A387" s="35" t="s">
        <v>8252</v>
      </c>
      <c r="B387" s="36">
        <v>201802601212</v>
      </c>
      <c r="C387" s="37">
        <v>404.8</v>
      </c>
      <c r="D387" s="35" t="s">
        <v>8253</v>
      </c>
    </row>
    <row r="388" ht="135" spans="1:4">
      <c r="A388" s="35" t="s">
        <v>8254</v>
      </c>
      <c r="B388" s="36">
        <v>201803003132</v>
      </c>
      <c r="C388" s="37">
        <v>32</v>
      </c>
      <c r="D388" s="35" t="s">
        <v>8255</v>
      </c>
    </row>
    <row r="389" ht="135" spans="1:4">
      <c r="A389" s="35" t="s">
        <v>8256</v>
      </c>
      <c r="B389" s="36">
        <v>201903003214</v>
      </c>
      <c r="C389" s="42">
        <v>95.1</v>
      </c>
      <c r="D389" s="43" t="s">
        <v>8257</v>
      </c>
    </row>
    <row r="390" ht="135" spans="1:4">
      <c r="A390" s="34" t="s">
        <v>8258</v>
      </c>
      <c r="B390" s="307" t="s">
        <v>8259</v>
      </c>
      <c r="C390" s="34">
        <v>212.4</v>
      </c>
      <c r="D390" s="34" t="s">
        <v>8260</v>
      </c>
    </row>
    <row r="391" ht="135" spans="1:4">
      <c r="A391" s="35" t="s">
        <v>8261</v>
      </c>
      <c r="B391" s="36">
        <v>201902301209</v>
      </c>
      <c r="C391" s="37">
        <v>64.2</v>
      </c>
      <c r="D391" s="35" t="s">
        <v>8262</v>
      </c>
    </row>
    <row r="392" ht="168" spans="1:4">
      <c r="A392" s="35" t="s">
        <v>8263</v>
      </c>
      <c r="B392" s="36">
        <v>201802302123</v>
      </c>
      <c r="C392" s="37">
        <v>81.2</v>
      </c>
      <c r="D392" s="35" t="s">
        <v>8264</v>
      </c>
    </row>
    <row r="393" ht="168" spans="1:4">
      <c r="A393" s="35" t="s">
        <v>8265</v>
      </c>
      <c r="B393" s="36">
        <v>201802301633</v>
      </c>
      <c r="C393" s="37">
        <v>308.3</v>
      </c>
      <c r="D393" s="35" t="s">
        <v>8266</v>
      </c>
    </row>
    <row r="394" ht="135" spans="1:4">
      <c r="A394" s="35" t="s">
        <v>8267</v>
      </c>
      <c r="B394" s="36">
        <v>201802403232</v>
      </c>
      <c r="C394" s="37">
        <v>209.1</v>
      </c>
      <c r="D394" s="35" t="s">
        <v>8268</v>
      </c>
    </row>
    <row r="395" ht="135" spans="1:4">
      <c r="A395" s="35" t="s">
        <v>8269</v>
      </c>
      <c r="B395" s="36">
        <v>201803001041</v>
      </c>
      <c r="C395" s="37">
        <v>346.9</v>
      </c>
      <c r="D395" s="35" t="s">
        <v>8270</v>
      </c>
    </row>
    <row r="396" ht="135" spans="1:4">
      <c r="A396" s="35" t="s">
        <v>8271</v>
      </c>
      <c r="B396" s="36">
        <v>201903001221</v>
      </c>
      <c r="C396" s="37">
        <v>130.5</v>
      </c>
      <c r="D396" s="35" t="s">
        <v>8272</v>
      </c>
    </row>
    <row r="397" ht="202.5" spans="1:4">
      <c r="A397" s="35" t="s">
        <v>8273</v>
      </c>
      <c r="B397" s="36">
        <v>201902401223</v>
      </c>
      <c r="C397" s="37">
        <v>17.7</v>
      </c>
      <c r="D397" s="35" t="s">
        <v>8274</v>
      </c>
    </row>
    <row r="398" ht="270" spans="1:4">
      <c r="A398" s="35" t="s">
        <v>8275</v>
      </c>
      <c r="B398" s="36">
        <v>20200230101005</v>
      </c>
      <c r="C398" s="37">
        <v>237.2</v>
      </c>
      <c r="D398" s="35" t="s">
        <v>8276</v>
      </c>
    </row>
    <row r="399" ht="303" spans="1:4">
      <c r="A399" s="35" t="s">
        <v>8277</v>
      </c>
      <c r="B399" s="36">
        <v>201802301809</v>
      </c>
      <c r="C399" s="37">
        <v>469.2</v>
      </c>
      <c r="D399" s="35" t="s">
        <v>8278</v>
      </c>
    </row>
  </sheetData>
  <mergeCells count="1">
    <mergeCell ref="A1:D1"/>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2"/>
  <sheetViews>
    <sheetView workbookViewId="0">
      <selection activeCell="D13" sqref="D13"/>
    </sheetView>
  </sheetViews>
  <sheetFormatPr defaultColWidth="9" defaultRowHeight="13.5" outlineLevelCol="3"/>
  <cols>
    <col min="1" max="1" width="7.88333333333333" style="17" customWidth="1"/>
    <col min="2" max="2" width="16.3333333333333" style="17" customWidth="1"/>
    <col min="3" max="3" width="13.2166666666667" style="17" customWidth="1"/>
    <col min="4" max="4" width="26.5583333333333" style="17" customWidth="1"/>
  </cols>
  <sheetData>
    <row r="1" ht="22.5" spans="1:4">
      <c r="A1" s="18" t="s">
        <v>8279</v>
      </c>
      <c r="B1" s="19"/>
      <c r="C1" s="19"/>
      <c r="D1" s="19"/>
    </row>
    <row r="2" ht="15.75" spans="1:4">
      <c r="A2" s="20" t="s">
        <v>5583</v>
      </c>
      <c r="B2" s="20" t="s">
        <v>3048</v>
      </c>
      <c r="C2" s="20" t="s">
        <v>3049</v>
      </c>
      <c r="D2" s="20" t="s">
        <v>5584</v>
      </c>
    </row>
    <row r="3" ht="15" spans="1:4">
      <c r="A3" s="21" t="s">
        <v>8280</v>
      </c>
      <c r="B3" s="308" t="s">
        <v>8281</v>
      </c>
      <c r="C3" s="21">
        <v>10</v>
      </c>
      <c r="D3" s="21" t="s">
        <v>5605</v>
      </c>
    </row>
    <row r="4" ht="15" spans="1:4">
      <c r="A4" s="21" t="s">
        <v>8282</v>
      </c>
      <c r="B4" s="308" t="s">
        <v>8283</v>
      </c>
      <c r="C4" s="21">
        <v>4.1</v>
      </c>
      <c r="D4" s="21" t="s">
        <v>5605</v>
      </c>
    </row>
    <row r="5" ht="15" spans="1:4">
      <c r="A5" s="21" t="s">
        <v>8284</v>
      </c>
      <c r="B5" s="21" t="s">
        <v>8285</v>
      </c>
      <c r="C5" s="21">
        <v>2.9</v>
      </c>
      <c r="D5" s="21" t="s">
        <v>8286</v>
      </c>
    </row>
    <row r="6" ht="15" spans="1:4">
      <c r="A6" s="21" t="s">
        <v>8287</v>
      </c>
      <c r="B6" s="308" t="s">
        <v>8288</v>
      </c>
      <c r="C6" s="21">
        <v>4.8</v>
      </c>
      <c r="D6" s="21" t="s">
        <v>8286</v>
      </c>
    </row>
    <row r="7" ht="15" spans="1:4">
      <c r="A7" s="21" t="s">
        <v>8289</v>
      </c>
      <c r="B7" s="308" t="s">
        <v>8290</v>
      </c>
      <c r="C7" s="21">
        <v>10.3</v>
      </c>
      <c r="D7" s="21" t="s">
        <v>8291</v>
      </c>
    </row>
    <row r="8" ht="15" spans="1:4">
      <c r="A8" s="21" t="s">
        <v>8292</v>
      </c>
      <c r="B8" s="308" t="s">
        <v>8293</v>
      </c>
      <c r="C8" s="21">
        <v>6.1</v>
      </c>
      <c r="D8" s="21" t="s">
        <v>8291</v>
      </c>
    </row>
    <row r="9" ht="15" spans="1:4">
      <c r="A9" s="21" t="s">
        <v>8294</v>
      </c>
      <c r="B9" s="308" t="s">
        <v>8295</v>
      </c>
      <c r="C9" s="21">
        <v>4.9</v>
      </c>
      <c r="D9" s="21" t="s">
        <v>8296</v>
      </c>
    </row>
    <row r="10" ht="15" spans="1:4">
      <c r="A10" s="21" t="s">
        <v>8297</v>
      </c>
      <c r="B10" s="308" t="s">
        <v>8298</v>
      </c>
      <c r="C10" s="21">
        <v>4.8</v>
      </c>
      <c r="D10" s="21" t="s">
        <v>8296</v>
      </c>
    </row>
    <row r="11" ht="15" spans="1:4">
      <c r="A11" s="21" t="s">
        <v>8299</v>
      </c>
      <c r="B11" s="308" t="s">
        <v>8300</v>
      </c>
      <c r="C11" s="21">
        <v>4.8</v>
      </c>
      <c r="D11" s="21" t="s">
        <v>8296</v>
      </c>
    </row>
    <row r="12" ht="15" spans="1:4">
      <c r="A12" s="21" t="s">
        <v>8301</v>
      </c>
      <c r="B12" s="308" t="s">
        <v>8302</v>
      </c>
      <c r="C12" s="21">
        <v>4.6</v>
      </c>
      <c r="D12" s="21" t="s">
        <v>8303</v>
      </c>
    </row>
    <row r="13" ht="15" spans="1:4">
      <c r="A13" s="21" t="s">
        <v>8304</v>
      </c>
      <c r="B13" s="22" t="s">
        <v>8305</v>
      </c>
      <c r="C13" s="21">
        <v>4.7</v>
      </c>
      <c r="D13" s="21" t="s">
        <v>8296</v>
      </c>
    </row>
    <row r="14" ht="15" spans="1:4">
      <c r="A14" s="21" t="s">
        <v>8306</v>
      </c>
      <c r="B14" s="308" t="s">
        <v>8307</v>
      </c>
      <c r="C14" s="21">
        <v>5.8</v>
      </c>
      <c r="D14" s="21" t="s">
        <v>8291</v>
      </c>
    </row>
    <row r="15" ht="15" spans="1:4">
      <c r="A15" s="21" t="s">
        <v>8308</v>
      </c>
      <c r="B15" s="308" t="s">
        <v>8309</v>
      </c>
      <c r="C15" s="21">
        <v>4.9</v>
      </c>
      <c r="D15" s="21" t="s">
        <v>8310</v>
      </c>
    </row>
    <row r="16" ht="27" spans="1:4">
      <c r="A16" s="21" t="s">
        <v>8311</v>
      </c>
      <c r="B16" s="308" t="s">
        <v>8312</v>
      </c>
      <c r="C16" s="21">
        <v>10.6</v>
      </c>
      <c r="D16" s="21" t="s">
        <v>8313</v>
      </c>
    </row>
    <row r="17" ht="27" spans="1:4">
      <c r="A17" s="21" t="s">
        <v>8314</v>
      </c>
      <c r="B17" s="308" t="s">
        <v>8315</v>
      </c>
      <c r="C17" s="21">
        <v>14.9</v>
      </c>
      <c r="D17" s="21" t="s">
        <v>8316</v>
      </c>
    </row>
    <row r="18" ht="27" spans="1:4">
      <c r="A18" s="21" t="s">
        <v>8317</v>
      </c>
      <c r="B18" s="308" t="s">
        <v>8318</v>
      </c>
      <c r="C18" s="21">
        <v>10.1</v>
      </c>
      <c r="D18" s="21" t="s">
        <v>8319</v>
      </c>
    </row>
    <row r="19" ht="28.5" spans="1:4">
      <c r="A19" s="21" t="s">
        <v>8320</v>
      </c>
      <c r="B19" s="308" t="s">
        <v>8321</v>
      </c>
      <c r="C19" s="21">
        <v>19.9</v>
      </c>
      <c r="D19" s="21" t="s">
        <v>8322</v>
      </c>
    </row>
    <row r="20" ht="27" spans="1:4">
      <c r="A20" s="21" t="s">
        <v>8323</v>
      </c>
      <c r="B20" s="308" t="s">
        <v>8324</v>
      </c>
      <c r="C20" s="21">
        <v>5.73</v>
      </c>
      <c r="D20" s="21" t="s">
        <v>8325</v>
      </c>
    </row>
    <row r="21" ht="28.5" spans="1:4">
      <c r="A21" s="21" t="s">
        <v>8326</v>
      </c>
      <c r="B21" s="308" t="s">
        <v>8327</v>
      </c>
      <c r="C21" s="21">
        <v>6.9</v>
      </c>
      <c r="D21" s="21" t="s">
        <v>8328</v>
      </c>
    </row>
    <row r="22" ht="28.5" spans="1:4">
      <c r="A22" s="21" t="s">
        <v>8329</v>
      </c>
      <c r="B22" s="308" t="s">
        <v>8330</v>
      </c>
      <c r="C22" s="21">
        <v>76.9</v>
      </c>
      <c r="D22" s="21" t="s">
        <v>8331</v>
      </c>
    </row>
    <row r="23" ht="30" spans="1:4">
      <c r="A23" s="21" t="s">
        <v>8332</v>
      </c>
      <c r="B23" s="308" t="s">
        <v>8333</v>
      </c>
      <c r="C23" s="21">
        <v>6.8</v>
      </c>
      <c r="D23" s="21" t="s">
        <v>8334</v>
      </c>
    </row>
    <row r="24" ht="27" spans="1:4">
      <c r="A24" s="21" t="s">
        <v>8335</v>
      </c>
      <c r="B24" s="308" t="s">
        <v>8336</v>
      </c>
      <c r="C24" s="21">
        <v>21</v>
      </c>
      <c r="D24" s="21" t="s">
        <v>8337</v>
      </c>
    </row>
    <row r="25" ht="27" spans="1:4">
      <c r="A25" s="21" t="s">
        <v>8338</v>
      </c>
      <c r="B25" s="308" t="s">
        <v>8339</v>
      </c>
      <c r="C25" s="21">
        <v>9.9</v>
      </c>
      <c r="D25" s="21" t="s">
        <v>8340</v>
      </c>
    </row>
    <row r="26" ht="27" spans="1:4">
      <c r="A26" s="21" t="s">
        <v>8341</v>
      </c>
      <c r="B26" s="308" t="s">
        <v>8342</v>
      </c>
      <c r="C26" s="21">
        <v>133</v>
      </c>
      <c r="D26" s="21" t="s">
        <v>8343</v>
      </c>
    </row>
    <row r="27" ht="40.5" spans="1:4">
      <c r="A27" s="21" t="s">
        <v>8344</v>
      </c>
      <c r="B27" s="308" t="s">
        <v>8345</v>
      </c>
      <c r="C27" s="21">
        <v>21.4</v>
      </c>
      <c r="D27" s="21" t="s">
        <v>8346</v>
      </c>
    </row>
    <row r="28" ht="30" spans="1:4">
      <c r="A28" s="21" t="s">
        <v>8347</v>
      </c>
      <c r="B28" s="308" t="s">
        <v>8348</v>
      </c>
      <c r="C28" s="21">
        <v>19.8</v>
      </c>
      <c r="D28" s="21" t="s">
        <v>8349</v>
      </c>
    </row>
    <row r="29" ht="40.5" spans="1:4">
      <c r="A29" s="21" t="s">
        <v>8350</v>
      </c>
      <c r="B29" s="308" t="s">
        <v>8351</v>
      </c>
      <c r="C29" s="21">
        <v>98.8</v>
      </c>
      <c r="D29" s="21" t="s">
        <v>8352</v>
      </c>
    </row>
    <row r="30" ht="42" spans="1:4">
      <c r="A30" s="21" t="s">
        <v>8353</v>
      </c>
      <c r="B30" s="308" t="s">
        <v>8354</v>
      </c>
      <c r="C30" s="21">
        <v>12.1</v>
      </c>
      <c r="D30" s="21" t="s">
        <v>8355</v>
      </c>
    </row>
    <row r="31" ht="42" spans="1:4">
      <c r="A31" s="21" t="s">
        <v>8356</v>
      </c>
      <c r="B31" s="308" t="s">
        <v>8357</v>
      </c>
      <c r="C31" s="21">
        <v>12</v>
      </c>
      <c r="D31" s="21" t="s">
        <v>8355</v>
      </c>
    </row>
    <row r="32" ht="42" spans="1:4">
      <c r="A32" s="21" t="s">
        <v>8358</v>
      </c>
      <c r="B32" s="308" t="s">
        <v>8359</v>
      </c>
      <c r="C32" s="21">
        <v>12.1</v>
      </c>
      <c r="D32" s="21" t="s">
        <v>8355</v>
      </c>
    </row>
    <row r="33" ht="42" spans="1:4">
      <c r="A33" s="21" t="s">
        <v>8360</v>
      </c>
      <c r="B33" s="308" t="s">
        <v>8361</v>
      </c>
      <c r="C33" s="21">
        <v>12</v>
      </c>
      <c r="D33" s="21" t="s">
        <v>8355</v>
      </c>
    </row>
    <row r="34" ht="40.5" spans="1:4">
      <c r="A34" s="21" t="s">
        <v>8362</v>
      </c>
      <c r="B34" s="308" t="s">
        <v>8363</v>
      </c>
      <c r="C34" s="21">
        <v>93.4</v>
      </c>
      <c r="D34" s="21" t="s">
        <v>8364</v>
      </c>
    </row>
    <row r="35" ht="40.5" spans="1:4">
      <c r="A35" s="21" t="s">
        <v>8365</v>
      </c>
      <c r="B35" s="308" t="s">
        <v>8366</v>
      </c>
      <c r="C35" s="21">
        <v>13.6</v>
      </c>
      <c r="D35" s="21" t="s">
        <v>8367</v>
      </c>
    </row>
    <row r="36" ht="40.5" spans="1:4">
      <c r="A36" s="21" t="s">
        <v>8368</v>
      </c>
      <c r="B36" s="308" t="s">
        <v>8369</v>
      </c>
      <c r="C36" s="21">
        <v>14.4</v>
      </c>
      <c r="D36" s="21" t="s">
        <v>8367</v>
      </c>
    </row>
    <row r="37" ht="40.5" spans="1:4">
      <c r="A37" s="21" t="s">
        <v>8370</v>
      </c>
      <c r="B37" s="308" t="s">
        <v>8371</v>
      </c>
      <c r="C37" s="21">
        <v>20.2</v>
      </c>
      <c r="D37" s="21" t="s">
        <v>8372</v>
      </c>
    </row>
    <row r="38" ht="55.5" spans="1:4">
      <c r="A38" s="21" t="s">
        <v>8373</v>
      </c>
      <c r="B38" s="308" t="s">
        <v>8374</v>
      </c>
      <c r="C38" s="21">
        <v>61.4</v>
      </c>
      <c r="D38" s="21" t="s">
        <v>8375</v>
      </c>
    </row>
    <row r="39" ht="15" spans="1:4">
      <c r="A39" s="23"/>
      <c r="B39" s="23"/>
      <c r="C39" s="23"/>
      <c r="D39" s="23"/>
    </row>
    <row r="40" ht="15" spans="1:4">
      <c r="A40" s="24"/>
      <c r="B40" s="24"/>
      <c r="C40" s="24"/>
      <c r="D40" s="24"/>
    </row>
    <row r="41" ht="15" spans="1:4">
      <c r="A41" s="24"/>
      <c r="B41" s="24"/>
      <c r="C41" s="24"/>
      <c r="D41" s="24"/>
    </row>
    <row r="42" ht="15" spans="1:4">
      <c r="A42" s="24"/>
      <c r="B42" s="24"/>
      <c r="C42" s="24"/>
      <c r="D42" s="24"/>
    </row>
    <row r="43" ht="15" spans="1:4">
      <c r="A43" s="24"/>
      <c r="B43" s="24"/>
      <c r="C43" s="24"/>
      <c r="D43" s="24"/>
    </row>
    <row r="44" ht="15" spans="1:4">
      <c r="A44" s="23"/>
      <c r="B44" s="23"/>
      <c r="C44" s="23"/>
      <c r="D44" s="23"/>
    </row>
    <row r="45" ht="15" spans="1:4">
      <c r="A45" s="23"/>
      <c r="B45" s="23"/>
      <c r="C45" s="23"/>
      <c r="D45" s="23"/>
    </row>
    <row r="46" ht="15" spans="1:4">
      <c r="A46" s="23"/>
      <c r="B46" s="23"/>
      <c r="C46" s="23"/>
      <c r="D46" s="23"/>
    </row>
    <row r="47" ht="15" spans="1:4">
      <c r="A47" s="23"/>
      <c r="B47" s="23"/>
      <c r="C47" s="23"/>
      <c r="D47" s="23"/>
    </row>
    <row r="48" ht="15" spans="1:4">
      <c r="A48" s="23"/>
      <c r="B48" s="23"/>
      <c r="C48" s="23"/>
      <c r="D48" s="23"/>
    </row>
    <row r="49" ht="15" spans="1:4">
      <c r="A49" s="23"/>
      <c r="B49" s="23"/>
      <c r="C49" s="23"/>
      <c r="D49" s="23"/>
    </row>
    <row r="50" ht="15" spans="1:4">
      <c r="A50" s="23"/>
      <c r="B50" s="23"/>
      <c r="C50" s="23"/>
      <c r="D50" s="23"/>
    </row>
    <row r="51" ht="15" spans="1:4">
      <c r="A51" s="23"/>
      <c r="B51" s="23"/>
      <c r="C51" s="23"/>
      <c r="D51" s="23"/>
    </row>
    <row r="52" ht="15" spans="1:4">
      <c r="A52" s="23"/>
      <c r="B52" s="23"/>
      <c r="C52" s="23"/>
      <c r="D52" s="23"/>
    </row>
    <row r="53" ht="15" spans="1:4">
      <c r="A53" s="23"/>
      <c r="B53" s="23"/>
      <c r="C53" s="23"/>
      <c r="D53" s="23"/>
    </row>
    <row r="54" ht="15" spans="1:4">
      <c r="A54" s="23"/>
      <c r="B54" s="23"/>
      <c r="C54" s="23"/>
      <c r="D54" s="23"/>
    </row>
    <row r="55" ht="15" spans="1:4">
      <c r="A55" s="23"/>
      <c r="B55" s="23"/>
      <c r="C55" s="23"/>
      <c r="D55" s="23"/>
    </row>
    <row r="56" ht="15" spans="1:4">
      <c r="A56" s="23"/>
      <c r="B56" s="23"/>
      <c r="C56" s="23"/>
      <c r="D56" s="23"/>
    </row>
    <row r="57" ht="15" spans="1:4">
      <c r="A57" s="23"/>
      <c r="B57" s="23"/>
      <c r="C57" s="23"/>
      <c r="D57" s="23"/>
    </row>
    <row r="58" ht="15" spans="1:4">
      <c r="A58" s="23"/>
      <c r="B58" s="23"/>
      <c r="C58" s="23"/>
      <c r="D58" s="23"/>
    </row>
    <row r="59" ht="15" spans="1:4">
      <c r="A59" s="23"/>
      <c r="B59" s="23"/>
      <c r="C59" s="23"/>
      <c r="D59" s="23"/>
    </row>
    <row r="60" ht="15" spans="1:4">
      <c r="A60" s="23"/>
      <c r="B60" s="23"/>
      <c r="C60" s="23"/>
      <c r="D60" s="23"/>
    </row>
    <row r="61" ht="15" spans="1:4">
      <c r="A61" s="23"/>
      <c r="B61" s="23"/>
      <c r="C61" s="23"/>
      <c r="D61" s="23"/>
    </row>
    <row r="62" ht="15" spans="1:4">
      <c r="A62" s="23"/>
      <c r="B62" s="23"/>
      <c r="C62" s="23"/>
      <c r="D62" s="23"/>
    </row>
    <row r="63" spans="1:4">
      <c r="A63" s="25"/>
      <c r="B63" s="25"/>
      <c r="C63" s="25"/>
      <c r="D63" s="25"/>
    </row>
    <row r="64" spans="1:4">
      <c r="A64" s="25"/>
      <c r="B64" s="25"/>
      <c r="C64" s="25"/>
      <c r="D64" s="25"/>
    </row>
    <row r="65" spans="1:4">
      <c r="A65" s="25"/>
      <c r="B65" s="25"/>
      <c r="C65" s="25"/>
      <c r="D65" s="25"/>
    </row>
    <row r="66" spans="1:4">
      <c r="A66" s="25"/>
      <c r="B66" s="25"/>
      <c r="C66" s="25"/>
      <c r="D66" s="25"/>
    </row>
    <row r="67" spans="1:4">
      <c r="A67" s="25"/>
      <c r="B67" s="25"/>
      <c r="C67" s="25"/>
      <c r="D67" s="25"/>
    </row>
    <row r="68" spans="1:4">
      <c r="A68" s="25"/>
      <c r="B68" s="25"/>
      <c r="C68" s="25"/>
      <c r="D68" s="25"/>
    </row>
    <row r="69" spans="1:4">
      <c r="A69" s="25"/>
      <c r="B69" s="25"/>
      <c r="C69" s="25"/>
      <c r="D69" s="25"/>
    </row>
    <row r="70" spans="1:4">
      <c r="A70" s="25"/>
      <c r="B70" s="25"/>
      <c r="C70" s="25"/>
      <c r="D70" s="25"/>
    </row>
    <row r="71" spans="1:4">
      <c r="A71" s="25"/>
      <c r="B71" s="25"/>
      <c r="C71" s="25"/>
      <c r="D71" s="25"/>
    </row>
    <row r="72" spans="1:4">
      <c r="A72" s="25"/>
      <c r="B72" s="25"/>
      <c r="C72" s="25"/>
      <c r="D72" s="25"/>
    </row>
    <row r="73" spans="1:4">
      <c r="A73" s="25"/>
      <c r="B73" s="25"/>
      <c r="C73" s="25"/>
      <c r="D73" s="25"/>
    </row>
    <row r="74" spans="1:4">
      <c r="A74" s="25"/>
      <c r="B74" s="25"/>
      <c r="C74" s="25"/>
      <c r="D74" s="25"/>
    </row>
    <row r="75" spans="1:4">
      <c r="A75" s="25"/>
      <c r="B75" s="25"/>
      <c r="C75" s="25"/>
      <c r="D75" s="25"/>
    </row>
    <row r="76" spans="1:4">
      <c r="A76" s="25"/>
      <c r="B76" s="25"/>
      <c r="C76" s="25"/>
      <c r="D76" s="25"/>
    </row>
    <row r="77" spans="1:4">
      <c r="A77" s="25"/>
      <c r="B77" s="25"/>
      <c r="C77" s="25"/>
      <c r="D77" s="25"/>
    </row>
    <row r="78" spans="1:4">
      <c r="A78" s="25"/>
      <c r="B78" s="25"/>
      <c r="C78" s="25"/>
      <c r="D78" s="25"/>
    </row>
    <row r="79" spans="1:4">
      <c r="A79" s="25"/>
      <c r="B79" s="25"/>
      <c r="C79" s="25"/>
      <c r="D79" s="25"/>
    </row>
    <row r="80" spans="1:4">
      <c r="A80" s="25"/>
      <c r="B80" s="25"/>
      <c r="C80" s="25"/>
      <c r="D80" s="25"/>
    </row>
    <row r="81" spans="1:4">
      <c r="A81" s="25"/>
      <c r="B81" s="25"/>
      <c r="C81" s="25"/>
      <c r="D81" s="25"/>
    </row>
    <row r="82" spans="1:4">
      <c r="A82" s="25"/>
      <c r="B82" s="25"/>
      <c r="C82" s="25"/>
      <c r="D82" s="25"/>
    </row>
    <row r="83" spans="1:4">
      <c r="A83" s="25"/>
      <c r="B83" s="25"/>
      <c r="C83" s="25"/>
      <c r="D83" s="25"/>
    </row>
    <row r="84" spans="1:4">
      <c r="A84" s="25"/>
      <c r="B84" s="25"/>
      <c r="C84" s="25"/>
      <c r="D84" s="25"/>
    </row>
    <row r="85" spans="1:4">
      <c r="A85" s="25"/>
      <c r="B85" s="25"/>
      <c r="C85" s="25"/>
      <c r="D85" s="25"/>
    </row>
    <row r="86" spans="1:4">
      <c r="A86" s="25"/>
      <c r="B86" s="25"/>
      <c r="C86" s="25"/>
      <c r="D86" s="25"/>
    </row>
    <row r="87" spans="1:4">
      <c r="A87" s="25"/>
      <c r="B87" s="25"/>
      <c r="C87" s="25"/>
      <c r="D87" s="25"/>
    </row>
    <row r="88" spans="1:4">
      <c r="A88" s="25"/>
      <c r="B88" s="25"/>
      <c r="C88" s="25"/>
      <c r="D88" s="25"/>
    </row>
    <row r="89" spans="1:4">
      <c r="A89" s="25"/>
      <c r="B89" s="25"/>
      <c r="C89" s="25"/>
      <c r="D89" s="25"/>
    </row>
    <row r="90" spans="1:4">
      <c r="A90" s="25"/>
      <c r="B90" s="25"/>
      <c r="C90" s="25"/>
      <c r="D90" s="25"/>
    </row>
    <row r="91" spans="1:4">
      <c r="A91" s="25"/>
      <c r="B91" s="25"/>
      <c r="C91" s="25"/>
      <c r="D91" s="25"/>
    </row>
    <row r="92" spans="1:4">
      <c r="A92" s="25"/>
      <c r="B92" s="25"/>
      <c r="C92" s="25"/>
      <c r="D92" s="25"/>
    </row>
    <row r="93" spans="1:4">
      <c r="A93" s="25"/>
      <c r="B93" s="25"/>
      <c r="C93" s="25"/>
      <c r="D93" s="25"/>
    </row>
    <row r="94" spans="1:4">
      <c r="A94" s="25"/>
      <c r="B94" s="25"/>
      <c r="C94" s="25"/>
      <c r="D94" s="25"/>
    </row>
    <row r="95" spans="1:4">
      <c r="A95" s="25"/>
      <c r="B95" s="25"/>
      <c r="C95" s="25"/>
      <c r="D95" s="25"/>
    </row>
    <row r="96" spans="1:4">
      <c r="A96" s="25"/>
      <c r="B96" s="25"/>
      <c r="C96" s="25"/>
      <c r="D96" s="25"/>
    </row>
    <row r="97" spans="1:4">
      <c r="A97" s="25"/>
      <c r="B97" s="25"/>
      <c r="C97" s="25"/>
      <c r="D97" s="25"/>
    </row>
    <row r="98" spans="1:4">
      <c r="A98" s="25"/>
      <c r="B98" s="25"/>
      <c r="C98" s="25"/>
      <c r="D98" s="25"/>
    </row>
    <row r="99" spans="1:4">
      <c r="A99" s="25"/>
      <c r="B99" s="25"/>
      <c r="C99" s="25"/>
      <c r="D99" s="25"/>
    </row>
    <row r="100" spans="1:4">
      <c r="A100" s="25"/>
      <c r="B100" s="25"/>
      <c r="C100" s="25"/>
      <c r="D100" s="25"/>
    </row>
    <row r="101" spans="1:4">
      <c r="A101" s="25"/>
      <c r="B101" s="25"/>
      <c r="C101" s="25"/>
      <c r="D101" s="25"/>
    </row>
    <row r="102" spans="1:4">
      <c r="A102" s="25"/>
      <c r="B102" s="25"/>
      <c r="C102" s="25"/>
      <c r="D102" s="25"/>
    </row>
    <row r="103" spans="1:4">
      <c r="A103" s="25"/>
      <c r="B103" s="25"/>
      <c r="C103" s="25"/>
      <c r="D103" s="25"/>
    </row>
    <row r="104" spans="1:4">
      <c r="A104" s="25"/>
      <c r="B104" s="25"/>
      <c r="C104" s="25"/>
      <c r="D104" s="25"/>
    </row>
    <row r="105" spans="1:4">
      <c r="A105" s="25"/>
      <c r="B105" s="25"/>
      <c r="C105" s="25"/>
      <c r="D105" s="25"/>
    </row>
    <row r="106" spans="1:4">
      <c r="A106" s="25"/>
      <c r="B106" s="25"/>
      <c r="C106" s="25"/>
      <c r="D106" s="25"/>
    </row>
    <row r="107" spans="1:4">
      <c r="A107" s="25"/>
      <c r="B107" s="25"/>
      <c r="C107" s="25"/>
      <c r="D107" s="25"/>
    </row>
    <row r="108" spans="1:4">
      <c r="A108" s="25"/>
      <c r="B108" s="25"/>
      <c r="C108" s="25"/>
      <c r="D108" s="25"/>
    </row>
    <row r="109" spans="1:4">
      <c r="A109" s="25"/>
      <c r="B109" s="25"/>
      <c r="C109" s="25"/>
      <c r="D109" s="25"/>
    </row>
    <row r="110" spans="1:4">
      <c r="A110" s="25"/>
      <c r="B110" s="25"/>
      <c r="C110" s="25"/>
      <c r="D110" s="25"/>
    </row>
    <row r="111" spans="1:4">
      <c r="A111" s="25"/>
      <c r="B111" s="25"/>
      <c r="C111" s="25"/>
      <c r="D111" s="25"/>
    </row>
    <row r="112" spans="1:4">
      <c r="A112" s="25"/>
      <c r="B112" s="25"/>
      <c r="C112" s="25"/>
      <c r="D112" s="25"/>
    </row>
    <row r="113" spans="1:4">
      <c r="A113" s="25"/>
      <c r="B113" s="25"/>
      <c r="C113" s="25"/>
      <c r="D113" s="25"/>
    </row>
    <row r="114" spans="1:4">
      <c r="A114" s="25"/>
      <c r="B114" s="25"/>
      <c r="C114" s="25"/>
      <c r="D114" s="25"/>
    </row>
    <row r="115" spans="1:4">
      <c r="A115" s="25"/>
      <c r="B115" s="25"/>
      <c r="C115" s="25"/>
      <c r="D115" s="25"/>
    </row>
    <row r="116" spans="1:4">
      <c r="A116" s="25"/>
      <c r="B116" s="25"/>
      <c r="C116" s="25"/>
      <c r="D116" s="25"/>
    </row>
    <row r="117" spans="1:4">
      <c r="A117" s="25"/>
      <c r="B117" s="25"/>
      <c r="C117" s="25"/>
      <c r="D117" s="25"/>
    </row>
    <row r="118" spans="1:4">
      <c r="A118" s="25"/>
      <c r="B118" s="25"/>
      <c r="C118" s="25"/>
      <c r="D118" s="25"/>
    </row>
    <row r="119" spans="1:4">
      <c r="A119" s="25"/>
      <c r="B119" s="25"/>
      <c r="C119" s="25"/>
      <c r="D119" s="25"/>
    </row>
    <row r="120" spans="1:4">
      <c r="A120" s="25"/>
      <c r="B120" s="25"/>
      <c r="C120" s="25"/>
      <c r="D120" s="25"/>
    </row>
    <row r="121" spans="1:4">
      <c r="A121" s="25"/>
      <c r="B121" s="25"/>
      <c r="C121" s="25"/>
      <c r="D121" s="25"/>
    </row>
    <row r="122" spans="1:4">
      <c r="A122" s="25"/>
      <c r="B122" s="25"/>
      <c r="C122" s="25"/>
      <c r="D122" s="25"/>
    </row>
    <row r="123" spans="1:4">
      <c r="A123" s="25"/>
      <c r="B123" s="25"/>
      <c r="C123" s="25"/>
      <c r="D123" s="25"/>
    </row>
    <row r="124" spans="1:4">
      <c r="A124" s="25"/>
      <c r="B124" s="25"/>
      <c r="C124" s="25"/>
      <c r="D124" s="25"/>
    </row>
    <row r="125" spans="1:4">
      <c r="A125" s="25"/>
      <c r="B125" s="25"/>
      <c r="C125" s="25"/>
      <c r="D125" s="25"/>
    </row>
    <row r="126" spans="1:4">
      <c r="A126" s="25"/>
      <c r="B126" s="25"/>
      <c r="C126" s="25"/>
      <c r="D126" s="25"/>
    </row>
    <row r="127" spans="1:4">
      <c r="A127" s="25"/>
      <c r="B127" s="25"/>
      <c r="C127" s="25"/>
      <c r="D127" s="25"/>
    </row>
    <row r="128" spans="1:4">
      <c r="A128" s="25"/>
      <c r="B128" s="25"/>
      <c r="C128" s="25"/>
      <c r="D128" s="25"/>
    </row>
    <row r="129" spans="1:4">
      <c r="A129" s="25"/>
      <c r="B129" s="25"/>
      <c r="C129" s="25"/>
      <c r="D129" s="25"/>
    </row>
    <row r="130" spans="1:4">
      <c r="A130" s="25"/>
      <c r="B130" s="25"/>
      <c r="C130" s="25"/>
      <c r="D130" s="25"/>
    </row>
    <row r="131" spans="1:4">
      <c r="A131" s="25"/>
      <c r="B131" s="25"/>
      <c r="C131" s="25"/>
      <c r="D131" s="25"/>
    </row>
    <row r="132" spans="1:4">
      <c r="A132" s="25"/>
      <c r="B132" s="25"/>
      <c r="C132" s="25"/>
      <c r="D132" s="25"/>
    </row>
    <row r="133" spans="1:4">
      <c r="A133" s="25"/>
      <c r="B133" s="25"/>
      <c r="C133" s="25"/>
      <c r="D133" s="25"/>
    </row>
    <row r="134" spans="1:4">
      <c r="A134" s="25"/>
      <c r="B134" s="25"/>
      <c r="C134" s="25"/>
      <c r="D134" s="25"/>
    </row>
    <row r="135" spans="1:4">
      <c r="A135" s="25"/>
      <c r="B135" s="25"/>
      <c r="C135" s="25"/>
      <c r="D135" s="25"/>
    </row>
    <row r="136" spans="1:4">
      <c r="A136" s="25"/>
      <c r="B136" s="25"/>
      <c r="C136" s="25"/>
      <c r="D136" s="25"/>
    </row>
    <row r="137" spans="1:4">
      <c r="A137" s="25"/>
      <c r="B137" s="25"/>
      <c r="C137" s="25"/>
      <c r="D137" s="25"/>
    </row>
    <row r="138" spans="1:4">
      <c r="A138" s="25"/>
      <c r="B138" s="25"/>
      <c r="C138" s="25"/>
      <c r="D138" s="25"/>
    </row>
    <row r="139" spans="1:4">
      <c r="A139" s="25"/>
      <c r="B139" s="25"/>
      <c r="C139" s="25"/>
      <c r="D139" s="25"/>
    </row>
    <row r="140" spans="1:4">
      <c r="A140" s="25"/>
      <c r="B140" s="25"/>
      <c r="C140" s="25"/>
      <c r="D140" s="25"/>
    </row>
    <row r="141" spans="1:4">
      <c r="A141" s="25"/>
      <c r="B141" s="25"/>
      <c r="C141" s="25"/>
      <c r="D141" s="25"/>
    </row>
    <row r="142" spans="1:4">
      <c r="A142" s="25"/>
      <c r="B142" s="25"/>
      <c r="C142" s="25"/>
      <c r="D142" s="25"/>
    </row>
    <row r="143" spans="1:4">
      <c r="A143" s="25"/>
      <c r="B143" s="25"/>
      <c r="C143" s="25"/>
      <c r="D143" s="25"/>
    </row>
    <row r="144" spans="1:4">
      <c r="A144" s="25"/>
      <c r="B144" s="25"/>
      <c r="C144" s="25"/>
      <c r="D144" s="25"/>
    </row>
    <row r="145" spans="1:4">
      <c r="A145" s="25"/>
      <c r="B145" s="25"/>
      <c r="C145" s="25"/>
      <c r="D145" s="25"/>
    </row>
    <row r="146" spans="1:4">
      <c r="A146" s="25"/>
      <c r="B146" s="25"/>
      <c r="C146" s="25"/>
      <c r="D146" s="25"/>
    </row>
    <row r="147" spans="1:4">
      <c r="A147" s="25"/>
      <c r="B147" s="25"/>
      <c r="C147" s="25"/>
      <c r="D147" s="25"/>
    </row>
    <row r="148" spans="1:4">
      <c r="A148" s="25"/>
      <c r="B148" s="25"/>
      <c r="C148" s="25"/>
      <c r="D148" s="25"/>
    </row>
    <row r="149" spans="1:4">
      <c r="A149" s="25"/>
      <c r="B149" s="25"/>
      <c r="C149" s="25"/>
      <c r="D149" s="25"/>
    </row>
    <row r="150" spans="1:4">
      <c r="A150" s="25"/>
      <c r="B150" s="25"/>
      <c r="C150" s="25"/>
      <c r="D150" s="25"/>
    </row>
    <row r="151" spans="1:4">
      <c r="A151" s="25"/>
      <c r="B151" s="25"/>
      <c r="C151" s="25"/>
      <c r="D151" s="25"/>
    </row>
    <row r="152" spans="1:4">
      <c r="A152" s="25"/>
      <c r="B152" s="25"/>
      <c r="C152" s="25"/>
      <c r="D152" s="25"/>
    </row>
    <row r="153" spans="1:4">
      <c r="A153" s="25"/>
      <c r="B153" s="25"/>
      <c r="C153" s="25"/>
      <c r="D153" s="25"/>
    </row>
    <row r="154" spans="1:4">
      <c r="A154" s="25"/>
      <c r="B154" s="25"/>
      <c r="C154" s="25"/>
      <c r="D154" s="25"/>
    </row>
    <row r="155" spans="1:4">
      <c r="A155" s="25"/>
      <c r="B155" s="25"/>
      <c r="C155" s="25"/>
      <c r="D155" s="25"/>
    </row>
    <row r="156" spans="1:4">
      <c r="A156" s="25"/>
      <c r="B156" s="25"/>
      <c r="C156" s="25"/>
      <c r="D156" s="25"/>
    </row>
    <row r="157" spans="1:4">
      <c r="A157" s="25"/>
      <c r="B157" s="25"/>
      <c r="C157" s="25"/>
      <c r="D157" s="25"/>
    </row>
    <row r="158" spans="1:4">
      <c r="A158" s="25"/>
      <c r="B158" s="25"/>
      <c r="C158" s="25"/>
      <c r="D158" s="25"/>
    </row>
    <row r="159" spans="1:4">
      <c r="A159" s="25"/>
      <c r="B159" s="25"/>
      <c r="C159" s="25"/>
      <c r="D159" s="25"/>
    </row>
    <row r="160" spans="1:4">
      <c r="A160" s="25"/>
      <c r="B160" s="25"/>
      <c r="C160" s="25"/>
      <c r="D160" s="25"/>
    </row>
    <row r="161" spans="1:4">
      <c r="A161" s="25"/>
      <c r="B161" s="25"/>
      <c r="C161" s="25"/>
      <c r="D161" s="25"/>
    </row>
    <row r="162" spans="1:4">
      <c r="A162" s="25"/>
      <c r="B162" s="25"/>
      <c r="C162" s="25"/>
      <c r="D162" s="25"/>
    </row>
    <row r="163" spans="1:4">
      <c r="A163" s="25"/>
      <c r="B163" s="25"/>
      <c r="C163" s="25"/>
      <c r="D163" s="25"/>
    </row>
    <row r="164" spans="1:4">
      <c r="A164" s="25"/>
      <c r="B164" s="25"/>
      <c r="C164" s="25"/>
      <c r="D164" s="25"/>
    </row>
    <row r="165" spans="1:4">
      <c r="A165" s="25"/>
      <c r="B165" s="25"/>
      <c r="C165" s="25"/>
      <c r="D165" s="25"/>
    </row>
    <row r="166" spans="1:4">
      <c r="A166" s="25"/>
      <c r="B166" s="25"/>
      <c r="C166" s="25"/>
      <c r="D166" s="25"/>
    </row>
    <row r="167" spans="1:4">
      <c r="A167" s="25"/>
      <c r="B167" s="25"/>
      <c r="C167" s="25"/>
      <c r="D167" s="25"/>
    </row>
    <row r="168" spans="1:4">
      <c r="A168" s="25"/>
      <c r="B168" s="25"/>
      <c r="C168" s="25"/>
      <c r="D168" s="25"/>
    </row>
    <row r="169" spans="1:4">
      <c r="A169" s="25"/>
      <c r="B169" s="25"/>
      <c r="C169" s="25"/>
      <c r="D169" s="25"/>
    </row>
    <row r="170" spans="1:4">
      <c r="A170" s="25"/>
      <c r="B170" s="25"/>
      <c r="C170" s="25"/>
      <c r="D170" s="25"/>
    </row>
    <row r="171" spans="1:4">
      <c r="A171" s="25"/>
      <c r="B171" s="25"/>
      <c r="C171" s="25"/>
      <c r="D171" s="25"/>
    </row>
    <row r="172" spans="1:4">
      <c r="A172" s="25"/>
      <c r="B172" s="25"/>
      <c r="C172" s="25"/>
      <c r="D172" s="25"/>
    </row>
    <row r="173" spans="1:4">
      <c r="A173" s="25"/>
      <c r="B173" s="25"/>
      <c r="C173" s="25"/>
      <c r="D173" s="25"/>
    </row>
    <row r="174" spans="1:4">
      <c r="A174" s="25"/>
      <c r="B174" s="25"/>
      <c r="C174" s="25"/>
      <c r="D174" s="25"/>
    </row>
    <row r="175" spans="1:4">
      <c r="A175" s="25"/>
      <c r="B175" s="25"/>
      <c r="C175" s="25"/>
      <c r="D175" s="25"/>
    </row>
    <row r="176" spans="1:4">
      <c r="A176" s="25"/>
      <c r="B176" s="25"/>
      <c r="C176" s="25"/>
      <c r="D176" s="25"/>
    </row>
    <row r="177" spans="1:4">
      <c r="A177" s="25"/>
      <c r="B177" s="25"/>
      <c r="C177" s="25"/>
      <c r="D177" s="25"/>
    </row>
    <row r="178" spans="1:4">
      <c r="A178" s="25"/>
      <c r="B178" s="25"/>
      <c r="C178" s="25"/>
      <c r="D178" s="25"/>
    </row>
    <row r="179" spans="1:4">
      <c r="A179" s="25"/>
      <c r="B179" s="25"/>
      <c r="C179" s="25"/>
      <c r="D179" s="25"/>
    </row>
    <row r="180" spans="1:4">
      <c r="A180" s="25"/>
      <c r="B180" s="25"/>
      <c r="C180" s="25"/>
      <c r="D180" s="25"/>
    </row>
    <row r="181" spans="1:4">
      <c r="A181" s="25"/>
      <c r="B181" s="25"/>
      <c r="C181" s="25"/>
      <c r="D181" s="25"/>
    </row>
    <row r="182" spans="1:4">
      <c r="A182" s="25"/>
      <c r="B182" s="25"/>
      <c r="C182" s="25"/>
      <c r="D182" s="25"/>
    </row>
  </sheetData>
  <mergeCells count="5">
    <mergeCell ref="A1:D1"/>
    <mergeCell ref="A40:D40"/>
    <mergeCell ref="A41:D41"/>
    <mergeCell ref="A42:D42"/>
    <mergeCell ref="A43:D43"/>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3"/>
  <sheetViews>
    <sheetView workbookViewId="0">
      <selection activeCell="D4" sqref="D4"/>
    </sheetView>
  </sheetViews>
  <sheetFormatPr defaultColWidth="9" defaultRowHeight="13.5" outlineLevelCol="3"/>
  <cols>
    <col min="1" max="1" width="8.625" customWidth="1"/>
    <col min="2" max="2" width="13.75" customWidth="1"/>
    <col min="3" max="3" width="11.5" customWidth="1"/>
    <col min="4" max="4" width="31.875" style="1" customWidth="1"/>
  </cols>
  <sheetData>
    <row r="1" ht="26" customHeight="1" spans="1:4">
      <c r="A1" s="2" t="s">
        <v>8376</v>
      </c>
      <c r="B1" s="3"/>
      <c r="C1" s="3"/>
      <c r="D1" s="4"/>
    </row>
    <row r="2" ht="20" customHeight="1" spans="1:4">
      <c r="A2" s="5" t="s">
        <v>1519</v>
      </c>
      <c r="B2" s="5" t="s">
        <v>1520</v>
      </c>
      <c r="C2" s="5" t="s">
        <v>8377</v>
      </c>
      <c r="D2" s="6" t="s">
        <v>1522</v>
      </c>
    </row>
    <row r="3" ht="18" customHeight="1" spans="1:4">
      <c r="A3" s="7" t="s">
        <v>8378</v>
      </c>
      <c r="B3" s="309" t="s">
        <v>8379</v>
      </c>
      <c r="C3" s="7">
        <v>2.1</v>
      </c>
      <c r="D3" s="8" t="s">
        <v>8380</v>
      </c>
    </row>
    <row r="4" ht="18" customHeight="1" spans="1:4">
      <c r="A4" s="9" t="s">
        <v>8381</v>
      </c>
      <c r="B4" s="9" t="s">
        <v>8382</v>
      </c>
      <c r="C4" s="9">
        <v>1.5</v>
      </c>
      <c r="D4" s="7" t="s">
        <v>8380</v>
      </c>
    </row>
    <row r="5" ht="18" customHeight="1" spans="1:4">
      <c r="A5" s="9" t="s">
        <v>8383</v>
      </c>
      <c r="B5" s="9" t="s">
        <v>8384</v>
      </c>
      <c r="C5" s="9">
        <v>1.4</v>
      </c>
      <c r="D5" s="7" t="s">
        <v>8380</v>
      </c>
    </row>
    <row r="6" ht="18" customHeight="1" spans="1:4">
      <c r="A6" s="9" t="s">
        <v>8385</v>
      </c>
      <c r="B6" s="310" t="s">
        <v>8386</v>
      </c>
      <c r="C6" s="9">
        <v>1.1</v>
      </c>
      <c r="D6" s="7" t="s">
        <v>8380</v>
      </c>
    </row>
    <row r="7" ht="18" customHeight="1" spans="1:4">
      <c r="A7" s="10" t="s">
        <v>8387</v>
      </c>
      <c r="B7" s="310" t="s">
        <v>8388</v>
      </c>
      <c r="C7" s="10">
        <v>1.8</v>
      </c>
      <c r="D7" s="8" t="s">
        <v>8380</v>
      </c>
    </row>
    <row r="8" ht="18" customHeight="1" spans="1:4">
      <c r="A8" s="11" t="s">
        <v>8389</v>
      </c>
      <c r="B8" s="311" t="s">
        <v>8390</v>
      </c>
      <c r="C8" s="11">
        <v>1.4</v>
      </c>
      <c r="D8" s="12" t="s">
        <v>8380</v>
      </c>
    </row>
    <row r="9" ht="18" customHeight="1" spans="1:4">
      <c r="A9" s="10" t="s">
        <v>8391</v>
      </c>
      <c r="B9" s="312" t="s">
        <v>8392</v>
      </c>
      <c r="C9" s="9">
        <v>84.9</v>
      </c>
      <c r="D9" s="8" t="s">
        <v>4410</v>
      </c>
    </row>
    <row r="10" ht="18" customHeight="1" spans="1:4">
      <c r="A10" s="9" t="s">
        <v>8393</v>
      </c>
      <c r="B10" s="9" t="s">
        <v>8394</v>
      </c>
      <c r="C10" s="9">
        <v>20</v>
      </c>
      <c r="D10" s="7" t="s">
        <v>983</v>
      </c>
    </row>
    <row r="11" ht="18" customHeight="1" spans="1:4">
      <c r="A11" s="9" t="s">
        <v>8395</v>
      </c>
      <c r="B11" s="9" t="s">
        <v>8396</v>
      </c>
      <c r="C11" s="9">
        <v>48</v>
      </c>
      <c r="D11" s="7" t="s">
        <v>8397</v>
      </c>
    </row>
    <row r="12" ht="18" customHeight="1" spans="1:4">
      <c r="A12" s="9" t="s">
        <v>8398</v>
      </c>
      <c r="B12" s="310" t="s">
        <v>8399</v>
      </c>
      <c r="C12" s="9">
        <v>6.2</v>
      </c>
      <c r="D12" s="7" t="s">
        <v>8400</v>
      </c>
    </row>
    <row r="13" ht="18" customHeight="1" spans="1:4">
      <c r="A13" s="9" t="s">
        <v>8401</v>
      </c>
      <c r="B13" s="310" t="s">
        <v>8402</v>
      </c>
      <c r="C13" s="9">
        <v>6.2</v>
      </c>
      <c r="D13" s="7" t="s">
        <v>8403</v>
      </c>
    </row>
    <row r="14" ht="18" customHeight="1" spans="1:4">
      <c r="A14" s="10" t="s">
        <v>8404</v>
      </c>
      <c r="B14" s="310" t="s">
        <v>8405</v>
      </c>
      <c r="C14" s="10">
        <v>8.6</v>
      </c>
      <c r="D14" s="8" t="s">
        <v>8406</v>
      </c>
    </row>
    <row r="15" ht="18" customHeight="1" spans="1:4">
      <c r="A15" s="7" t="s">
        <v>8407</v>
      </c>
      <c r="B15" s="309" t="s">
        <v>8408</v>
      </c>
      <c r="C15" s="7">
        <v>3</v>
      </c>
      <c r="D15" s="8" t="s">
        <v>3448</v>
      </c>
    </row>
    <row r="16" ht="18" customHeight="1" spans="1:4">
      <c r="A16" s="7" t="s">
        <v>8409</v>
      </c>
      <c r="B16" s="309" t="s">
        <v>8410</v>
      </c>
      <c r="C16" s="7">
        <v>3.2</v>
      </c>
      <c r="D16" s="8" t="s">
        <v>3448</v>
      </c>
    </row>
    <row r="17" ht="18" customHeight="1" spans="1:4">
      <c r="A17" s="7" t="s">
        <v>8411</v>
      </c>
      <c r="B17" s="309" t="s">
        <v>8412</v>
      </c>
      <c r="C17" s="7">
        <v>5</v>
      </c>
      <c r="D17" s="8" t="s">
        <v>3448</v>
      </c>
    </row>
    <row r="18" ht="18" customHeight="1" spans="1:4">
      <c r="A18" s="7" t="s">
        <v>8413</v>
      </c>
      <c r="B18" s="309" t="s">
        <v>8414</v>
      </c>
      <c r="C18" s="7">
        <v>3</v>
      </c>
      <c r="D18" s="8" t="s">
        <v>3448</v>
      </c>
    </row>
    <row r="19" ht="18" customHeight="1" spans="1:4">
      <c r="A19" s="7" t="s">
        <v>8415</v>
      </c>
      <c r="B19" s="309" t="s">
        <v>8416</v>
      </c>
      <c r="C19" s="7">
        <v>3.1</v>
      </c>
      <c r="D19" s="8" t="s">
        <v>3448</v>
      </c>
    </row>
    <row r="20" ht="18" customHeight="1" spans="1:4">
      <c r="A20" s="7" t="s">
        <v>8417</v>
      </c>
      <c r="B20" s="309" t="s">
        <v>8418</v>
      </c>
      <c r="C20" s="7">
        <v>3</v>
      </c>
      <c r="D20" s="8" t="s">
        <v>3448</v>
      </c>
    </row>
    <row r="21" ht="18" customHeight="1" spans="1:4">
      <c r="A21" s="7" t="s">
        <v>8419</v>
      </c>
      <c r="B21" s="309" t="s">
        <v>8420</v>
      </c>
      <c r="C21" s="7">
        <v>3</v>
      </c>
      <c r="D21" s="8" t="s">
        <v>3448</v>
      </c>
    </row>
    <row r="22" ht="18" customHeight="1" spans="1:4">
      <c r="A22" s="10" t="s">
        <v>8421</v>
      </c>
      <c r="B22" s="312" t="s">
        <v>8422</v>
      </c>
      <c r="C22" s="10">
        <v>120</v>
      </c>
      <c r="D22" s="8" t="s">
        <v>8423</v>
      </c>
    </row>
    <row r="23" ht="18" customHeight="1" spans="1:4">
      <c r="A23" s="7" t="s">
        <v>8424</v>
      </c>
      <c r="B23" s="309" t="s">
        <v>8425</v>
      </c>
      <c r="C23" s="7">
        <v>154</v>
      </c>
      <c r="D23" s="8" t="s">
        <v>8426</v>
      </c>
    </row>
    <row r="24" ht="36" customHeight="1" spans="1:4">
      <c r="A24" s="7" t="s">
        <v>8427</v>
      </c>
      <c r="B24" s="309" t="s">
        <v>8428</v>
      </c>
      <c r="C24" s="7">
        <v>4.7</v>
      </c>
      <c r="D24" s="8" t="s">
        <v>8429</v>
      </c>
    </row>
    <row r="25" ht="36" customHeight="1" spans="1:4">
      <c r="A25" s="7" t="s">
        <v>8430</v>
      </c>
      <c r="B25" s="309" t="s">
        <v>8431</v>
      </c>
      <c r="C25" s="7">
        <v>18</v>
      </c>
      <c r="D25" s="8" t="s">
        <v>8432</v>
      </c>
    </row>
    <row r="26" ht="36" customHeight="1" spans="1:4">
      <c r="A26" s="10" t="s">
        <v>8433</v>
      </c>
      <c r="B26" s="312" t="s">
        <v>8434</v>
      </c>
      <c r="C26" s="10">
        <v>25.4</v>
      </c>
      <c r="D26" s="8" t="s">
        <v>8435</v>
      </c>
    </row>
    <row r="27" ht="36" customHeight="1" spans="1:4">
      <c r="A27" s="7" t="s">
        <v>8436</v>
      </c>
      <c r="B27" s="309" t="s">
        <v>8437</v>
      </c>
      <c r="C27" s="7">
        <v>203</v>
      </c>
      <c r="D27" s="8" t="s">
        <v>8438</v>
      </c>
    </row>
    <row r="28" ht="36" customHeight="1" spans="1:4">
      <c r="A28" s="7" t="s">
        <v>8439</v>
      </c>
      <c r="B28" s="309" t="s">
        <v>8440</v>
      </c>
      <c r="C28" s="7">
        <v>4.5</v>
      </c>
      <c r="D28" s="8" t="s">
        <v>8441</v>
      </c>
    </row>
    <row r="29" ht="36" customHeight="1" spans="1:4">
      <c r="A29" s="7" t="s">
        <v>8442</v>
      </c>
      <c r="B29" s="309" t="s">
        <v>8443</v>
      </c>
      <c r="C29" s="7">
        <v>4.9</v>
      </c>
      <c r="D29" s="8" t="s">
        <v>8444</v>
      </c>
    </row>
    <row r="30" ht="36" customHeight="1" spans="1:4">
      <c r="A30" s="13" t="s">
        <v>8445</v>
      </c>
      <c r="B30" s="313" t="s">
        <v>8446</v>
      </c>
      <c r="C30" s="7">
        <v>5</v>
      </c>
      <c r="D30" s="8" t="s">
        <v>8441</v>
      </c>
    </row>
    <row r="31" ht="36" customHeight="1" spans="1:4">
      <c r="A31" s="7" t="s">
        <v>8447</v>
      </c>
      <c r="B31" s="309" t="s">
        <v>8448</v>
      </c>
      <c r="C31" s="7">
        <v>4.8</v>
      </c>
      <c r="D31" s="8" t="s">
        <v>8444</v>
      </c>
    </row>
    <row r="32" ht="36" customHeight="1" spans="1:4">
      <c r="A32" s="7" t="s">
        <v>8449</v>
      </c>
      <c r="B32" s="309" t="s">
        <v>8450</v>
      </c>
      <c r="C32" s="7">
        <v>4.7</v>
      </c>
      <c r="D32" s="8" t="s">
        <v>8451</v>
      </c>
    </row>
    <row r="33" ht="36" customHeight="1" spans="1:4">
      <c r="A33" s="7" t="s">
        <v>8452</v>
      </c>
      <c r="B33" s="309" t="s">
        <v>8453</v>
      </c>
      <c r="C33" s="7">
        <v>5.5</v>
      </c>
      <c r="D33" s="8" t="s">
        <v>8451</v>
      </c>
    </row>
    <row r="34" ht="36" customHeight="1" spans="1:4">
      <c r="A34" s="7" t="s">
        <v>4413</v>
      </c>
      <c r="B34" s="309" t="s">
        <v>8454</v>
      </c>
      <c r="C34" s="7">
        <v>4.9</v>
      </c>
      <c r="D34" s="8" t="s">
        <v>8441</v>
      </c>
    </row>
    <row r="35" ht="36" customHeight="1" spans="1:4">
      <c r="A35" s="7" t="s">
        <v>8455</v>
      </c>
      <c r="B35" s="7" t="s">
        <v>8456</v>
      </c>
      <c r="C35" s="7">
        <v>4.7</v>
      </c>
      <c r="D35" s="8" t="s">
        <v>8441</v>
      </c>
    </row>
    <row r="36" ht="36" customHeight="1" spans="1:4">
      <c r="A36" s="7" t="s">
        <v>8457</v>
      </c>
      <c r="B36" s="309" t="s">
        <v>8458</v>
      </c>
      <c r="C36" s="7">
        <v>102.1</v>
      </c>
      <c r="D36" s="8" t="s">
        <v>8459</v>
      </c>
    </row>
    <row r="37" ht="36" customHeight="1" spans="1:4">
      <c r="A37" s="7" t="s">
        <v>8460</v>
      </c>
      <c r="B37" s="309" t="s">
        <v>8461</v>
      </c>
      <c r="C37" s="7">
        <v>15.5</v>
      </c>
      <c r="D37" s="8" t="s">
        <v>8462</v>
      </c>
    </row>
    <row r="38" ht="36" customHeight="1" spans="1:4">
      <c r="A38" s="7" t="s">
        <v>8463</v>
      </c>
      <c r="B38" s="309" t="s">
        <v>8464</v>
      </c>
      <c r="C38" s="7">
        <v>73</v>
      </c>
      <c r="D38" s="8" t="s">
        <v>8465</v>
      </c>
    </row>
    <row r="39" ht="36" customHeight="1" spans="1:4">
      <c r="A39" s="7" t="s">
        <v>8466</v>
      </c>
      <c r="B39" s="309" t="s">
        <v>8467</v>
      </c>
      <c r="C39" s="7">
        <v>124.9</v>
      </c>
      <c r="D39" s="8" t="s">
        <v>8468</v>
      </c>
    </row>
    <row r="40" ht="54" customHeight="1" spans="1:4">
      <c r="A40" s="7" t="s">
        <v>8469</v>
      </c>
      <c r="B40" s="309" t="s">
        <v>8470</v>
      </c>
      <c r="C40" s="7">
        <v>14.1</v>
      </c>
      <c r="D40" s="8" t="s">
        <v>8471</v>
      </c>
    </row>
    <row r="41" ht="54" customHeight="1" spans="1:4">
      <c r="A41" s="7" t="s">
        <v>8472</v>
      </c>
      <c r="B41" s="309" t="s">
        <v>8473</v>
      </c>
      <c r="C41" s="14">
        <v>46.6</v>
      </c>
      <c r="D41" s="15" t="s">
        <v>8474</v>
      </c>
    </row>
    <row r="42" ht="54" customHeight="1" spans="1:4">
      <c r="A42" s="7" t="s">
        <v>8475</v>
      </c>
      <c r="B42" s="309" t="s">
        <v>8476</v>
      </c>
      <c r="C42" s="14">
        <v>11.8</v>
      </c>
      <c r="D42" s="15" t="s">
        <v>8477</v>
      </c>
    </row>
    <row r="43" ht="72" customHeight="1" spans="1:4">
      <c r="A43" s="16" t="s">
        <v>8478</v>
      </c>
      <c r="B43" s="314" t="s">
        <v>8479</v>
      </c>
      <c r="C43" s="16">
        <v>235</v>
      </c>
      <c r="D43" s="16" t="s">
        <v>8480</v>
      </c>
    </row>
  </sheetData>
  <mergeCells count="1">
    <mergeCell ref="A1:D1"/>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90"/>
  <sheetViews>
    <sheetView workbookViewId="0">
      <selection activeCell="A1" sqref="A1:D1"/>
    </sheetView>
  </sheetViews>
  <sheetFormatPr defaultColWidth="9" defaultRowHeight="13.5" outlineLevelCol="3"/>
  <cols>
    <col min="1" max="1" width="9.775" style="228" customWidth="1"/>
    <col min="2" max="2" width="18.1083333333333" style="228" customWidth="1"/>
    <col min="3" max="3" width="16.1083333333333" style="228" customWidth="1"/>
    <col min="4" max="4" width="29.2166666666667" style="255" customWidth="1"/>
  </cols>
  <sheetData>
    <row r="1" ht="27" spans="1:4">
      <c r="A1" s="256" t="s">
        <v>547</v>
      </c>
      <c r="B1" s="271"/>
      <c r="C1" s="271"/>
      <c r="D1" s="271"/>
    </row>
    <row r="2" ht="15.75" spans="1:4">
      <c r="A2" s="269" t="s">
        <v>548</v>
      </c>
      <c r="B2" s="269" t="s">
        <v>549</v>
      </c>
      <c r="C2" s="269" t="s">
        <v>550</v>
      </c>
      <c r="D2" s="232" t="s">
        <v>551</v>
      </c>
    </row>
    <row r="3" ht="15" spans="1:4">
      <c r="A3" s="120" t="s">
        <v>552</v>
      </c>
      <c r="B3" s="289" t="s">
        <v>553</v>
      </c>
      <c r="C3" s="120">
        <v>120</v>
      </c>
      <c r="D3" s="90" t="s">
        <v>554</v>
      </c>
    </row>
    <row r="4" ht="15" spans="1:4">
      <c r="A4" s="120" t="s">
        <v>555</v>
      </c>
      <c r="B4" s="289" t="s">
        <v>556</v>
      </c>
      <c r="C4" s="120">
        <v>1.7</v>
      </c>
      <c r="D4" s="90" t="s">
        <v>557</v>
      </c>
    </row>
    <row r="5" ht="15" spans="1:4">
      <c r="A5" s="120" t="s">
        <v>558</v>
      </c>
      <c r="B5" s="289" t="s">
        <v>559</v>
      </c>
      <c r="C5" s="120">
        <v>119</v>
      </c>
      <c r="D5" s="90" t="s">
        <v>560</v>
      </c>
    </row>
    <row r="6" ht="15" spans="1:4">
      <c r="A6" s="272" t="s">
        <v>561</v>
      </c>
      <c r="B6" s="289" t="s">
        <v>562</v>
      </c>
      <c r="C6" s="120">
        <v>1.7</v>
      </c>
      <c r="D6" s="90" t="s">
        <v>557</v>
      </c>
    </row>
    <row r="7" ht="15" spans="1:4">
      <c r="A7" s="120" t="s">
        <v>563</v>
      </c>
      <c r="B7" s="289" t="s">
        <v>564</v>
      </c>
      <c r="C7" s="120">
        <v>1.4</v>
      </c>
      <c r="D7" s="90" t="s">
        <v>557</v>
      </c>
    </row>
    <row r="8" ht="15" spans="1:4">
      <c r="A8" s="120" t="s">
        <v>565</v>
      </c>
      <c r="B8" s="289" t="s">
        <v>566</v>
      </c>
      <c r="C8" s="120">
        <v>1.7</v>
      </c>
      <c r="D8" s="90" t="s">
        <v>557</v>
      </c>
    </row>
    <row r="9" ht="15" spans="1:4">
      <c r="A9" s="120" t="s">
        <v>567</v>
      </c>
      <c r="B9" s="289" t="s">
        <v>568</v>
      </c>
      <c r="C9" s="120">
        <v>1.7</v>
      </c>
      <c r="D9" s="90" t="s">
        <v>557</v>
      </c>
    </row>
    <row r="10" ht="15" spans="1:4">
      <c r="A10" s="272" t="s">
        <v>569</v>
      </c>
      <c r="B10" s="289" t="s">
        <v>570</v>
      </c>
      <c r="C10" s="120">
        <v>1.4</v>
      </c>
      <c r="D10" s="90" t="s">
        <v>557</v>
      </c>
    </row>
    <row r="11" ht="15" spans="1:4">
      <c r="A11" s="120" t="s">
        <v>571</v>
      </c>
      <c r="B11" s="289" t="s">
        <v>572</v>
      </c>
      <c r="C11" s="120">
        <v>0.9</v>
      </c>
      <c r="D11" s="90" t="s">
        <v>557</v>
      </c>
    </row>
    <row r="12" ht="15" spans="1:4">
      <c r="A12" s="120" t="s">
        <v>573</v>
      </c>
      <c r="B12" s="289" t="s">
        <v>574</v>
      </c>
      <c r="C12" s="120">
        <v>8.6</v>
      </c>
      <c r="D12" s="90" t="s">
        <v>575</v>
      </c>
    </row>
    <row r="13" ht="15" spans="1:4">
      <c r="A13" s="272" t="s">
        <v>576</v>
      </c>
      <c r="B13" s="289" t="s">
        <v>577</v>
      </c>
      <c r="C13" s="120">
        <v>106</v>
      </c>
      <c r="D13" s="90" t="s">
        <v>578</v>
      </c>
    </row>
    <row r="14" ht="15" spans="1:4">
      <c r="A14" s="120" t="s">
        <v>579</v>
      </c>
      <c r="B14" s="289" t="s">
        <v>580</v>
      </c>
      <c r="C14" s="120">
        <v>2.5</v>
      </c>
      <c r="D14" s="90" t="s">
        <v>581</v>
      </c>
    </row>
    <row r="15" ht="15" spans="1:4">
      <c r="A15" s="120" t="s">
        <v>582</v>
      </c>
      <c r="B15" s="289" t="s">
        <v>583</v>
      </c>
      <c r="C15" s="120">
        <v>126</v>
      </c>
      <c r="D15" s="90" t="s">
        <v>584</v>
      </c>
    </row>
    <row r="16" ht="15" spans="1:4">
      <c r="A16" s="120" t="s">
        <v>585</v>
      </c>
      <c r="B16" s="289" t="s">
        <v>586</v>
      </c>
      <c r="C16" s="120">
        <v>0.5</v>
      </c>
      <c r="D16" s="90" t="s">
        <v>587</v>
      </c>
    </row>
    <row r="17" ht="15" spans="1:4">
      <c r="A17" s="120" t="s">
        <v>588</v>
      </c>
      <c r="B17" s="289" t="s">
        <v>589</v>
      </c>
      <c r="C17" s="120">
        <v>49</v>
      </c>
      <c r="D17" s="90" t="s">
        <v>590</v>
      </c>
    </row>
    <row r="18" ht="15" spans="1:4">
      <c r="A18" s="120" t="s">
        <v>591</v>
      </c>
      <c r="B18" s="289" t="s">
        <v>592</v>
      </c>
      <c r="C18" s="120">
        <v>3.6</v>
      </c>
      <c r="D18" s="90" t="s">
        <v>593</v>
      </c>
    </row>
    <row r="19" ht="15" spans="1:4">
      <c r="A19" s="272" t="s">
        <v>594</v>
      </c>
      <c r="B19" s="289" t="s">
        <v>595</v>
      </c>
      <c r="C19" s="120">
        <v>24</v>
      </c>
      <c r="D19" s="90" t="s">
        <v>596</v>
      </c>
    </row>
    <row r="20" ht="15" spans="1:4">
      <c r="A20" s="120" t="s">
        <v>597</v>
      </c>
      <c r="B20" s="289" t="s">
        <v>598</v>
      </c>
      <c r="C20" s="120">
        <v>140</v>
      </c>
      <c r="D20" s="90" t="s">
        <v>599</v>
      </c>
    </row>
    <row r="21" ht="15" spans="1:4">
      <c r="A21" s="120" t="s">
        <v>600</v>
      </c>
      <c r="B21" s="289" t="s">
        <v>601</v>
      </c>
      <c r="C21" s="120">
        <v>129.2</v>
      </c>
      <c r="D21" s="90" t="s">
        <v>602</v>
      </c>
    </row>
    <row r="22" ht="15" spans="1:4">
      <c r="A22" s="120" t="s">
        <v>603</v>
      </c>
      <c r="B22" s="289" t="s">
        <v>604</v>
      </c>
      <c r="C22" s="120">
        <v>336</v>
      </c>
      <c r="D22" s="90" t="s">
        <v>605</v>
      </c>
    </row>
    <row r="23" ht="15" spans="1:4">
      <c r="A23" s="272" t="s">
        <v>606</v>
      </c>
      <c r="B23" s="289" t="s">
        <v>607</v>
      </c>
      <c r="C23" s="120">
        <v>11.2</v>
      </c>
      <c r="D23" s="90" t="s">
        <v>608</v>
      </c>
    </row>
    <row r="24" ht="15" spans="1:4">
      <c r="A24" s="120" t="s">
        <v>609</v>
      </c>
      <c r="B24" s="289" t="s">
        <v>610</v>
      </c>
      <c r="C24" s="120">
        <v>2.3</v>
      </c>
      <c r="D24" s="90" t="s">
        <v>608</v>
      </c>
    </row>
    <row r="25" ht="15" spans="1:4">
      <c r="A25" s="120" t="s">
        <v>611</v>
      </c>
      <c r="B25" s="289" t="s">
        <v>612</v>
      </c>
      <c r="C25" s="120">
        <v>2.8</v>
      </c>
      <c r="D25" s="90" t="s">
        <v>608</v>
      </c>
    </row>
    <row r="26" ht="15" spans="1:4">
      <c r="A26" s="120" t="s">
        <v>613</v>
      </c>
      <c r="B26" s="289" t="s">
        <v>614</v>
      </c>
      <c r="C26" s="120">
        <v>160</v>
      </c>
      <c r="D26" s="90" t="s">
        <v>615</v>
      </c>
    </row>
    <row r="27" ht="15" spans="1:4">
      <c r="A27" s="120" t="s">
        <v>616</v>
      </c>
      <c r="B27" s="289" t="s">
        <v>617</v>
      </c>
      <c r="C27" s="120">
        <v>28</v>
      </c>
      <c r="D27" s="90" t="s">
        <v>618</v>
      </c>
    </row>
    <row r="28" ht="15" spans="1:4">
      <c r="A28" s="120" t="s">
        <v>619</v>
      </c>
      <c r="B28" s="289" t="s">
        <v>620</v>
      </c>
      <c r="C28" s="120">
        <v>19.6</v>
      </c>
      <c r="D28" s="90" t="s">
        <v>621</v>
      </c>
    </row>
    <row r="29" ht="15" spans="1:4">
      <c r="A29" s="120" t="s">
        <v>622</v>
      </c>
      <c r="B29" s="289" t="s">
        <v>623</v>
      </c>
      <c r="C29" s="120">
        <v>5.7</v>
      </c>
      <c r="D29" s="90" t="s">
        <v>624</v>
      </c>
    </row>
    <row r="30" ht="15" spans="1:4">
      <c r="A30" s="272" t="s">
        <v>625</v>
      </c>
      <c r="B30" s="289" t="s">
        <v>626</v>
      </c>
      <c r="C30" s="120">
        <v>2.2</v>
      </c>
      <c r="D30" s="90" t="s">
        <v>627</v>
      </c>
    </row>
    <row r="31" ht="15" spans="1:4">
      <c r="A31" s="120" t="s">
        <v>628</v>
      </c>
      <c r="B31" s="289" t="s">
        <v>629</v>
      </c>
      <c r="C31" s="120">
        <v>129.1</v>
      </c>
      <c r="D31" s="90" t="s">
        <v>630</v>
      </c>
    </row>
    <row r="32" ht="15" spans="1:4">
      <c r="A32" s="120" t="s">
        <v>631</v>
      </c>
      <c r="B32" s="289" t="s">
        <v>632</v>
      </c>
      <c r="C32" s="120">
        <v>0.8</v>
      </c>
      <c r="D32" s="90" t="s">
        <v>633</v>
      </c>
    </row>
    <row r="33" ht="15" spans="1:4">
      <c r="A33" s="120" t="s">
        <v>634</v>
      </c>
      <c r="B33" s="289" t="s">
        <v>635</v>
      </c>
      <c r="C33" s="120">
        <v>1.1</v>
      </c>
      <c r="D33" s="90" t="s">
        <v>633</v>
      </c>
    </row>
    <row r="34" ht="15" spans="1:4">
      <c r="A34" s="120" t="s">
        <v>636</v>
      </c>
      <c r="B34" s="289" t="s">
        <v>637</v>
      </c>
      <c r="C34" s="120">
        <v>0.9</v>
      </c>
      <c r="D34" s="90" t="s">
        <v>633</v>
      </c>
    </row>
    <row r="35" ht="15" spans="1:4">
      <c r="A35" s="120" t="s">
        <v>638</v>
      </c>
      <c r="B35" s="289" t="s">
        <v>639</v>
      </c>
      <c r="C35" s="120">
        <v>4</v>
      </c>
      <c r="D35" s="90" t="s">
        <v>640</v>
      </c>
    </row>
    <row r="36" ht="27" spans="1:4">
      <c r="A36" s="120" t="s">
        <v>641</v>
      </c>
      <c r="B36" s="289" t="s">
        <v>642</v>
      </c>
      <c r="C36" s="120">
        <v>170</v>
      </c>
      <c r="D36" s="90" t="s">
        <v>643</v>
      </c>
    </row>
    <row r="37" ht="27" spans="1:4">
      <c r="A37" s="120" t="s">
        <v>644</v>
      </c>
      <c r="B37" s="289" t="s">
        <v>645</v>
      </c>
      <c r="C37" s="120">
        <v>206.5</v>
      </c>
      <c r="D37" s="90" t="s">
        <v>646</v>
      </c>
    </row>
    <row r="38" ht="15" spans="1:4">
      <c r="A38" s="272" t="s">
        <v>647</v>
      </c>
      <c r="B38" s="289" t="s">
        <v>648</v>
      </c>
      <c r="C38" s="120">
        <v>72.9</v>
      </c>
      <c r="D38" s="90" t="s">
        <v>649</v>
      </c>
    </row>
    <row r="39" ht="27" spans="1:4">
      <c r="A39" s="272" t="s">
        <v>650</v>
      </c>
      <c r="B39" s="289" t="s">
        <v>651</v>
      </c>
      <c r="C39" s="120">
        <v>0.9</v>
      </c>
      <c r="D39" s="90" t="s">
        <v>652</v>
      </c>
    </row>
    <row r="40" ht="27" spans="1:4">
      <c r="A40" s="272" t="s">
        <v>653</v>
      </c>
      <c r="B40" s="289" t="s">
        <v>654</v>
      </c>
      <c r="C40" s="120">
        <v>0.9</v>
      </c>
      <c r="D40" s="90" t="s">
        <v>652</v>
      </c>
    </row>
    <row r="41" ht="27" spans="1:4">
      <c r="A41" s="120" t="s">
        <v>655</v>
      </c>
      <c r="B41" s="289" t="s">
        <v>656</v>
      </c>
      <c r="C41" s="120">
        <v>47</v>
      </c>
      <c r="D41" s="90" t="s">
        <v>657</v>
      </c>
    </row>
    <row r="42" ht="28.5" spans="1:4">
      <c r="A42" s="120" t="s">
        <v>658</v>
      </c>
      <c r="B42" s="289" t="s">
        <v>659</v>
      </c>
      <c r="C42" s="120">
        <v>12.3</v>
      </c>
      <c r="D42" s="90" t="s">
        <v>660</v>
      </c>
    </row>
    <row r="43" ht="27" spans="1:4">
      <c r="A43" s="120" t="s">
        <v>661</v>
      </c>
      <c r="B43" s="120" t="s">
        <v>662</v>
      </c>
      <c r="C43" s="120">
        <v>72.4</v>
      </c>
      <c r="D43" s="90" t="s">
        <v>663</v>
      </c>
    </row>
    <row r="44" ht="27" spans="1:4">
      <c r="A44" s="120" t="s">
        <v>664</v>
      </c>
      <c r="B44" s="120" t="s">
        <v>665</v>
      </c>
      <c r="C44" s="120">
        <v>76</v>
      </c>
      <c r="D44" s="90" t="s">
        <v>663</v>
      </c>
    </row>
    <row r="45" ht="27" spans="1:4">
      <c r="A45" s="120" t="s">
        <v>666</v>
      </c>
      <c r="B45" s="289" t="s">
        <v>667</v>
      </c>
      <c r="C45" s="120">
        <v>37.7</v>
      </c>
      <c r="D45" s="90" t="s">
        <v>668</v>
      </c>
    </row>
    <row r="46" ht="28.5" spans="1:4">
      <c r="A46" s="120" t="s">
        <v>669</v>
      </c>
      <c r="B46" s="289" t="s">
        <v>670</v>
      </c>
      <c r="C46" s="120">
        <v>76</v>
      </c>
      <c r="D46" s="90" t="s">
        <v>671</v>
      </c>
    </row>
    <row r="47" ht="27" spans="1:4">
      <c r="A47" s="120" t="s">
        <v>672</v>
      </c>
      <c r="B47" s="289" t="s">
        <v>673</v>
      </c>
      <c r="C47" s="120">
        <v>27.1</v>
      </c>
      <c r="D47" s="90" t="s">
        <v>674</v>
      </c>
    </row>
    <row r="48" ht="27" spans="1:4">
      <c r="A48" s="120" t="s">
        <v>675</v>
      </c>
      <c r="B48" s="289" t="s">
        <v>676</v>
      </c>
      <c r="C48" s="120">
        <v>106.8</v>
      </c>
      <c r="D48" s="90" t="s">
        <v>677</v>
      </c>
    </row>
    <row r="49" ht="28.5" spans="1:4">
      <c r="A49" s="272" t="s">
        <v>678</v>
      </c>
      <c r="B49" s="289" t="s">
        <v>679</v>
      </c>
      <c r="C49" s="120">
        <v>353</v>
      </c>
      <c r="D49" s="90" t="s">
        <v>680</v>
      </c>
    </row>
    <row r="50" ht="30" spans="1:4">
      <c r="A50" s="120" t="s">
        <v>681</v>
      </c>
      <c r="B50" s="289" t="s">
        <v>682</v>
      </c>
      <c r="C50" s="120">
        <v>6.1</v>
      </c>
      <c r="D50" s="90" t="s">
        <v>683</v>
      </c>
    </row>
    <row r="51" ht="28.5" spans="1:4">
      <c r="A51" s="272" t="s">
        <v>684</v>
      </c>
      <c r="B51" s="289" t="s">
        <v>685</v>
      </c>
      <c r="C51" s="120">
        <v>120</v>
      </c>
      <c r="D51" s="90" t="s">
        <v>686</v>
      </c>
    </row>
    <row r="52" ht="27" spans="1:4">
      <c r="A52" s="120" t="s">
        <v>687</v>
      </c>
      <c r="B52" s="289" t="s">
        <v>688</v>
      </c>
      <c r="C52" s="120">
        <v>5</v>
      </c>
      <c r="D52" s="90" t="s">
        <v>689</v>
      </c>
    </row>
    <row r="53" ht="27" spans="1:4">
      <c r="A53" s="120" t="s">
        <v>690</v>
      </c>
      <c r="B53" s="289" t="s">
        <v>691</v>
      </c>
      <c r="C53" s="120">
        <v>6.3</v>
      </c>
      <c r="D53" s="90" t="s">
        <v>692</v>
      </c>
    </row>
    <row r="54" ht="28.5" spans="1:4">
      <c r="A54" s="272" t="s">
        <v>693</v>
      </c>
      <c r="B54" s="289" t="s">
        <v>694</v>
      </c>
      <c r="C54" s="120">
        <v>3.5</v>
      </c>
      <c r="D54" s="90" t="s">
        <v>695</v>
      </c>
    </row>
    <row r="55" ht="27" spans="1:4">
      <c r="A55" s="120" t="s">
        <v>696</v>
      </c>
      <c r="B55" s="289" t="s">
        <v>697</v>
      </c>
      <c r="C55" s="120">
        <v>3</v>
      </c>
      <c r="D55" s="90" t="s">
        <v>698</v>
      </c>
    </row>
    <row r="56" ht="30" spans="1:4">
      <c r="A56" s="120" t="s">
        <v>699</v>
      </c>
      <c r="B56" s="289" t="s">
        <v>700</v>
      </c>
      <c r="C56" s="120">
        <v>52.4</v>
      </c>
      <c r="D56" s="90" t="s">
        <v>701</v>
      </c>
    </row>
    <row r="57" ht="28.5" spans="1:4">
      <c r="A57" s="120" t="s">
        <v>702</v>
      </c>
      <c r="B57" s="289" t="s">
        <v>703</v>
      </c>
      <c r="C57" s="120">
        <v>54.6</v>
      </c>
      <c r="D57" s="90" t="s">
        <v>704</v>
      </c>
    </row>
    <row r="58" ht="30" spans="1:4">
      <c r="A58" s="120" t="s">
        <v>705</v>
      </c>
      <c r="B58" s="289" t="s">
        <v>706</v>
      </c>
      <c r="C58" s="120">
        <v>5</v>
      </c>
      <c r="D58" s="90" t="s">
        <v>707</v>
      </c>
    </row>
    <row r="59" ht="40.5" spans="1:4">
      <c r="A59" s="272" t="s">
        <v>708</v>
      </c>
      <c r="B59" s="289" t="s">
        <v>709</v>
      </c>
      <c r="C59" s="120">
        <v>2.5</v>
      </c>
      <c r="D59" s="90" t="s">
        <v>710</v>
      </c>
    </row>
    <row r="60" ht="42" spans="1:4">
      <c r="A60" s="120" t="s">
        <v>711</v>
      </c>
      <c r="B60" s="289" t="s">
        <v>712</v>
      </c>
      <c r="C60" s="120">
        <v>4.5</v>
      </c>
      <c r="D60" s="90" t="s">
        <v>713</v>
      </c>
    </row>
    <row r="61" ht="43.5" spans="1:4">
      <c r="A61" s="272" t="s">
        <v>714</v>
      </c>
      <c r="B61" s="289" t="s">
        <v>715</v>
      </c>
      <c r="C61" s="120">
        <v>37.5</v>
      </c>
      <c r="D61" s="90" t="s">
        <v>716</v>
      </c>
    </row>
    <row r="62" ht="40.5" spans="1:4">
      <c r="A62" s="272" t="s">
        <v>717</v>
      </c>
      <c r="B62" s="289" t="s">
        <v>718</v>
      </c>
      <c r="C62" s="120">
        <v>100</v>
      </c>
      <c r="D62" s="90" t="s">
        <v>719</v>
      </c>
    </row>
    <row r="63" ht="43.5" spans="1:4">
      <c r="A63" s="120" t="s">
        <v>720</v>
      </c>
      <c r="B63" s="289" t="s">
        <v>721</v>
      </c>
      <c r="C63" s="120">
        <v>5.5</v>
      </c>
      <c r="D63" s="90" t="s">
        <v>722</v>
      </c>
    </row>
    <row r="64" ht="42" spans="1:4">
      <c r="A64" s="120" t="s">
        <v>723</v>
      </c>
      <c r="B64" s="289" t="s">
        <v>724</v>
      </c>
      <c r="C64" s="120">
        <v>8.3</v>
      </c>
      <c r="D64" s="90" t="s">
        <v>725</v>
      </c>
    </row>
    <row r="65" ht="43.5" spans="1:4">
      <c r="A65" s="120" t="s">
        <v>726</v>
      </c>
      <c r="B65" s="289" t="s">
        <v>727</v>
      </c>
      <c r="C65" s="120">
        <v>96.2</v>
      </c>
      <c r="D65" s="90" t="s">
        <v>728</v>
      </c>
    </row>
    <row r="66" ht="43.5" spans="1:4">
      <c r="A66" s="120" t="s">
        <v>729</v>
      </c>
      <c r="B66" s="289" t="s">
        <v>730</v>
      </c>
      <c r="C66" s="120">
        <v>6.5</v>
      </c>
      <c r="D66" s="90" t="s">
        <v>731</v>
      </c>
    </row>
    <row r="67" ht="40.5" spans="1:4">
      <c r="A67" s="272" t="s">
        <v>732</v>
      </c>
      <c r="B67" s="289" t="s">
        <v>733</v>
      </c>
      <c r="C67" s="120">
        <v>52</v>
      </c>
      <c r="D67" s="90" t="s">
        <v>734</v>
      </c>
    </row>
    <row r="68" ht="43.5" spans="1:4">
      <c r="A68" s="120" t="s">
        <v>735</v>
      </c>
      <c r="B68" s="289" t="s">
        <v>736</v>
      </c>
      <c r="C68" s="120">
        <v>22.5</v>
      </c>
      <c r="D68" s="90" t="s">
        <v>737</v>
      </c>
    </row>
    <row r="69" ht="43.5" spans="1:4">
      <c r="A69" s="120" t="s">
        <v>738</v>
      </c>
      <c r="B69" s="289" t="s">
        <v>739</v>
      </c>
      <c r="C69" s="120">
        <v>12.9</v>
      </c>
      <c r="D69" s="90" t="s">
        <v>740</v>
      </c>
    </row>
    <row r="70" ht="57" spans="1:4">
      <c r="A70" s="120" t="s">
        <v>741</v>
      </c>
      <c r="B70" s="289" t="s">
        <v>742</v>
      </c>
      <c r="C70" s="120">
        <v>38.9</v>
      </c>
      <c r="D70" s="90" t="s">
        <v>743</v>
      </c>
    </row>
    <row r="71" ht="57" spans="1:4">
      <c r="A71" s="272" t="s">
        <v>744</v>
      </c>
      <c r="B71" s="289" t="s">
        <v>745</v>
      </c>
      <c r="C71" s="120">
        <v>91.5</v>
      </c>
      <c r="D71" s="90" t="s">
        <v>746</v>
      </c>
    </row>
    <row r="72" ht="54" spans="1:4">
      <c r="A72" s="120" t="s">
        <v>747</v>
      </c>
      <c r="B72" s="289" t="s">
        <v>748</v>
      </c>
      <c r="C72" s="120">
        <v>34.3</v>
      </c>
      <c r="D72" s="90" t="s">
        <v>749</v>
      </c>
    </row>
    <row r="73" ht="54" spans="1:4">
      <c r="A73" s="272" t="s">
        <v>750</v>
      </c>
      <c r="B73" s="289" t="s">
        <v>751</v>
      </c>
      <c r="C73" s="120">
        <v>267.3</v>
      </c>
      <c r="D73" s="90" t="s">
        <v>752</v>
      </c>
    </row>
    <row r="74" ht="54" spans="1:4">
      <c r="A74" s="272" t="s">
        <v>753</v>
      </c>
      <c r="B74" s="289" t="s">
        <v>754</v>
      </c>
      <c r="C74" s="120">
        <v>74.9</v>
      </c>
      <c r="D74" s="90" t="s">
        <v>755</v>
      </c>
    </row>
    <row r="75" ht="57" spans="1:4">
      <c r="A75" s="120" t="s">
        <v>756</v>
      </c>
      <c r="B75" s="289" t="s">
        <v>757</v>
      </c>
      <c r="C75" s="120">
        <v>31.9</v>
      </c>
      <c r="D75" s="90" t="s">
        <v>758</v>
      </c>
    </row>
    <row r="76" ht="67.5" spans="1:4">
      <c r="A76" s="272" t="s">
        <v>759</v>
      </c>
      <c r="B76" s="289" t="s">
        <v>760</v>
      </c>
      <c r="C76" s="120">
        <v>227.9</v>
      </c>
      <c r="D76" s="90" t="s">
        <v>761</v>
      </c>
    </row>
    <row r="77" ht="72" spans="1:4">
      <c r="A77" s="120" t="s">
        <v>762</v>
      </c>
      <c r="B77" s="289" t="s">
        <v>763</v>
      </c>
      <c r="C77" s="120">
        <v>131.8</v>
      </c>
      <c r="D77" s="90" t="s">
        <v>764</v>
      </c>
    </row>
    <row r="78" ht="67.5" spans="1:4">
      <c r="A78" s="120" t="s">
        <v>765</v>
      </c>
      <c r="B78" s="289" t="s">
        <v>766</v>
      </c>
      <c r="C78" s="120">
        <v>45.2</v>
      </c>
      <c r="D78" s="90" t="s">
        <v>767</v>
      </c>
    </row>
    <row r="79" ht="81" spans="1:4">
      <c r="A79" s="120" t="s">
        <v>768</v>
      </c>
      <c r="B79" s="289" t="s">
        <v>769</v>
      </c>
      <c r="C79" s="120">
        <v>238.4</v>
      </c>
      <c r="D79" s="90" t="s">
        <v>770</v>
      </c>
    </row>
    <row r="80" ht="72" spans="1:4">
      <c r="A80" s="272" t="s">
        <v>771</v>
      </c>
      <c r="B80" s="289" t="s">
        <v>772</v>
      </c>
      <c r="C80" s="120">
        <v>9.5</v>
      </c>
      <c r="D80" s="90" t="s">
        <v>773</v>
      </c>
    </row>
    <row r="81" ht="72" spans="1:4">
      <c r="A81" s="272" t="s">
        <v>774</v>
      </c>
      <c r="B81" s="289" t="s">
        <v>775</v>
      </c>
      <c r="C81" s="120">
        <v>7.8</v>
      </c>
      <c r="D81" s="90" t="s">
        <v>776</v>
      </c>
    </row>
    <row r="82" ht="96" spans="1:4">
      <c r="A82" s="120" t="s">
        <v>777</v>
      </c>
      <c r="B82" s="289" t="s">
        <v>778</v>
      </c>
      <c r="C82" s="120">
        <v>165.4</v>
      </c>
      <c r="D82" s="90" t="s">
        <v>779</v>
      </c>
    </row>
    <row r="83" ht="82.5" spans="1:4">
      <c r="A83" s="120" t="s">
        <v>780</v>
      </c>
      <c r="B83" s="289" t="s">
        <v>781</v>
      </c>
      <c r="C83" s="120">
        <v>171.6</v>
      </c>
      <c r="D83" s="90" t="s">
        <v>782</v>
      </c>
    </row>
    <row r="84" ht="88.5" spans="1:4">
      <c r="A84" s="120" t="s">
        <v>783</v>
      </c>
      <c r="B84" s="289" t="s">
        <v>784</v>
      </c>
      <c r="C84" s="120">
        <v>42</v>
      </c>
      <c r="D84" s="90" t="s">
        <v>785</v>
      </c>
    </row>
    <row r="85" ht="97.5" spans="1:4">
      <c r="A85" s="120" t="s">
        <v>786</v>
      </c>
      <c r="B85" s="289" t="s">
        <v>787</v>
      </c>
      <c r="C85" s="120">
        <v>34.7</v>
      </c>
      <c r="D85" s="90" t="s">
        <v>788</v>
      </c>
    </row>
    <row r="86" ht="129" spans="1:4">
      <c r="A86" s="272" t="s">
        <v>789</v>
      </c>
      <c r="B86" s="289" t="s">
        <v>790</v>
      </c>
      <c r="C86" s="120">
        <v>384.8</v>
      </c>
      <c r="D86" s="90" t="s">
        <v>791</v>
      </c>
    </row>
    <row r="87" ht="172.5" spans="1:4">
      <c r="A87" s="120" t="s">
        <v>792</v>
      </c>
      <c r="B87" s="289" t="s">
        <v>793</v>
      </c>
      <c r="C87" s="120">
        <v>162.7</v>
      </c>
      <c r="D87" s="90" t="s">
        <v>794</v>
      </c>
    </row>
    <row r="88" spans="1:4">
      <c r="A88" s="91"/>
      <c r="B88" s="91"/>
      <c r="C88" s="91"/>
      <c r="D88" s="237"/>
    </row>
    <row r="89" spans="1:4">
      <c r="A89" s="91"/>
      <c r="B89" s="91"/>
      <c r="C89" s="91"/>
      <c r="D89" s="237"/>
    </row>
    <row r="90" spans="1:4">
      <c r="A90" s="91"/>
      <c r="B90" s="91"/>
      <c r="C90" s="91"/>
      <c r="D90" s="237"/>
    </row>
    <row r="91" spans="1:4">
      <c r="A91" s="91"/>
      <c r="B91" s="91"/>
      <c r="C91" s="91"/>
      <c r="D91" s="237"/>
    </row>
    <row r="92" spans="1:4">
      <c r="A92" s="91"/>
      <c r="B92" s="91"/>
      <c r="C92" s="91"/>
      <c r="D92" s="237"/>
    </row>
    <row r="93" spans="1:4">
      <c r="A93" s="91"/>
      <c r="B93" s="91"/>
      <c r="C93" s="91"/>
      <c r="D93" s="237"/>
    </row>
    <row r="94" spans="1:4">
      <c r="A94" s="91"/>
      <c r="B94" s="91"/>
      <c r="C94" s="91"/>
      <c r="D94" s="237"/>
    </row>
    <row r="95" spans="1:4">
      <c r="A95" s="91"/>
      <c r="B95" s="91"/>
      <c r="C95" s="91"/>
      <c r="D95" s="237"/>
    </row>
    <row r="96" spans="1:4">
      <c r="A96" s="91"/>
      <c r="B96" s="91"/>
      <c r="C96" s="91"/>
      <c r="D96" s="237"/>
    </row>
    <row r="97" spans="1:4">
      <c r="A97" s="91"/>
      <c r="B97" s="91"/>
      <c r="C97" s="91"/>
      <c r="D97" s="237"/>
    </row>
    <row r="98" spans="1:4">
      <c r="A98" s="91"/>
      <c r="B98" s="91"/>
      <c r="C98" s="91"/>
      <c r="D98" s="237"/>
    </row>
    <row r="99" spans="1:4">
      <c r="A99" s="91"/>
      <c r="B99" s="91"/>
      <c r="C99" s="91"/>
      <c r="D99" s="237"/>
    </row>
    <row r="100" spans="1:4">
      <c r="A100" s="91"/>
      <c r="B100" s="91"/>
      <c r="C100" s="91"/>
      <c r="D100" s="237"/>
    </row>
    <row r="101" spans="1:4">
      <c r="A101" s="91"/>
      <c r="B101" s="91"/>
      <c r="C101" s="91"/>
      <c r="D101" s="237"/>
    </row>
    <row r="102" spans="1:4">
      <c r="A102" s="91"/>
      <c r="B102" s="91"/>
      <c r="C102" s="91"/>
      <c r="D102" s="237"/>
    </row>
    <row r="103" spans="1:4">
      <c r="A103" s="91"/>
      <c r="B103" s="91"/>
      <c r="C103" s="91"/>
      <c r="D103" s="237"/>
    </row>
    <row r="104" spans="1:4">
      <c r="A104" s="91"/>
      <c r="B104" s="91"/>
      <c r="C104" s="91"/>
      <c r="D104" s="237"/>
    </row>
    <row r="105" spans="1:4">
      <c r="A105" s="91"/>
      <c r="B105" s="91"/>
      <c r="C105" s="91"/>
      <c r="D105" s="237"/>
    </row>
    <row r="106" spans="1:4">
      <c r="A106" s="91"/>
      <c r="B106" s="91"/>
      <c r="C106" s="91"/>
      <c r="D106" s="237"/>
    </row>
    <row r="107" spans="1:4">
      <c r="A107" s="91"/>
      <c r="B107" s="91"/>
      <c r="C107" s="91"/>
      <c r="D107" s="237"/>
    </row>
    <row r="108" spans="1:4">
      <c r="A108" s="91"/>
      <c r="B108" s="91"/>
      <c r="C108" s="91"/>
      <c r="D108" s="237"/>
    </row>
    <row r="109" spans="1:4">
      <c r="A109" s="91"/>
      <c r="B109" s="91"/>
      <c r="C109" s="91"/>
      <c r="D109" s="237"/>
    </row>
    <row r="110" spans="1:4">
      <c r="A110" s="91"/>
      <c r="B110" s="91"/>
      <c r="C110" s="91"/>
      <c r="D110" s="237"/>
    </row>
    <row r="111" spans="1:4">
      <c r="A111" s="91"/>
      <c r="B111" s="91"/>
      <c r="C111" s="91"/>
      <c r="D111" s="237"/>
    </row>
    <row r="112" spans="1:4">
      <c r="A112" s="91"/>
      <c r="B112" s="91"/>
      <c r="C112" s="91"/>
      <c r="D112" s="237"/>
    </row>
    <row r="113" spans="1:4">
      <c r="A113" s="91"/>
      <c r="B113" s="91"/>
      <c r="C113" s="91"/>
      <c r="D113" s="237"/>
    </row>
    <row r="114" spans="1:4">
      <c r="A114" s="91"/>
      <c r="B114" s="91"/>
      <c r="C114" s="91"/>
      <c r="D114" s="237"/>
    </row>
    <row r="115" spans="1:4">
      <c r="A115" s="91"/>
      <c r="B115" s="91"/>
      <c r="C115" s="91"/>
      <c r="D115" s="237"/>
    </row>
    <row r="116" spans="1:4">
      <c r="A116" s="91"/>
      <c r="B116" s="91"/>
      <c r="C116" s="91"/>
      <c r="D116" s="237"/>
    </row>
    <row r="117" spans="1:4">
      <c r="A117" s="91"/>
      <c r="B117" s="91"/>
      <c r="C117" s="91"/>
      <c r="D117" s="237"/>
    </row>
    <row r="118" spans="1:4">
      <c r="A118" s="91"/>
      <c r="B118" s="91"/>
      <c r="C118" s="91"/>
      <c r="D118" s="237"/>
    </row>
    <row r="119" spans="1:4">
      <c r="A119" s="91"/>
      <c r="B119" s="91"/>
      <c r="C119" s="91"/>
      <c r="D119" s="237"/>
    </row>
    <row r="120" spans="1:4">
      <c r="A120" s="91"/>
      <c r="B120" s="91"/>
      <c r="C120" s="91"/>
      <c r="D120" s="237"/>
    </row>
    <row r="121" spans="1:4">
      <c r="A121" s="91"/>
      <c r="B121" s="91"/>
      <c r="C121" s="91"/>
      <c r="D121" s="237"/>
    </row>
    <row r="122" spans="1:4">
      <c r="A122" s="91"/>
      <c r="B122" s="91"/>
      <c r="C122" s="91"/>
      <c r="D122" s="237"/>
    </row>
    <row r="123" spans="1:4">
      <c r="A123" s="91"/>
      <c r="B123" s="91"/>
      <c r="C123" s="91"/>
      <c r="D123" s="237"/>
    </row>
    <row r="124" spans="1:4">
      <c r="A124" s="91"/>
      <c r="B124" s="91"/>
      <c r="C124" s="91"/>
      <c r="D124" s="237"/>
    </row>
    <row r="125" spans="1:4">
      <c r="A125" s="91"/>
      <c r="B125" s="91"/>
      <c r="C125" s="91"/>
      <c r="D125" s="237"/>
    </row>
    <row r="126" spans="1:4">
      <c r="A126" s="91"/>
      <c r="B126" s="91"/>
      <c r="C126" s="91"/>
      <c r="D126" s="237"/>
    </row>
    <row r="127" spans="1:4">
      <c r="A127" s="91"/>
      <c r="B127" s="91"/>
      <c r="C127" s="91"/>
      <c r="D127" s="237"/>
    </row>
    <row r="128" spans="1:4">
      <c r="A128" s="91"/>
      <c r="B128" s="91"/>
      <c r="C128" s="91"/>
      <c r="D128" s="237"/>
    </row>
    <row r="129" spans="1:4">
      <c r="A129" s="91"/>
      <c r="B129" s="91"/>
      <c r="C129" s="91"/>
      <c r="D129" s="237"/>
    </row>
    <row r="130" spans="1:4">
      <c r="A130" s="91"/>
      <c r="B130" s="91"/>
      <c r="C130" s="91"/>
      <c r="D130" s="237"/>
    </row>
    <row r="131" spans="1:4">
      <c r="A131" s="91"/>
      <c r="B131" s="91"/>
      <c r="C131" s="91"/>
      <c r="D131" s="237"/>
    </row>
    <row r="132" spans="1:4">
      <c r="A132" s="91"/>
      <c r="B132" s="91"/>
      <c r="C132" s="91"/>
      <c r="D132" s="237"/>
    </row>
    <row r="133" spans="1:4">
      <c r="A133" s="91"/>
      <c r="B133" s="91"/>
      <c r="C133" s="91"/>
      <c r="D133" s="237"/>
    </row>
    <row r="134" spans="1:4">
      <c r="A134" s="91"/>
      <c r="B134" s="91"/>
      <c r="C134" s="91"/>
      <c r="D134" s="237"/>
    </row>
    <row r="135" spans="1:4">
      <c r="A135" s="91"/>
      <c r="B135" s="91"/>
      <c r="C135" s="91"/>
      <c r="D135" s="237"/>
    </row>
    <row r="136" spans="1:4">
      <c r="A136" s="91"/>
      <c r="B136" s="91"/>
      <c r="C136" s="91"/>
      <c r="D136" s="237"/>
    </row>
    <row r="137" spans="1:4">
      <c r="A137" s="91"/>
      <c r="B137" s="91"/>
      <c r="C137" s="91"/>
      <c r="D137" s="237"/>
    </row>
    <row r="138" spans="1:4">
      <c r="A138" s="91"/>
      <c r="B138" s="91"/>
      <c r="C138" s="91"/>
      <c r="D138" s="237"/>
    </row>
    <row r="139" spans="1:4">
      <c r="A139" s="91"/>
      <c r="B139" s="91"/>
      <c r="C139" s="91"/>
      <c r="D139" s="237"/>
    </row>
    <row r="140" spans="1:4">
      <c r="A140" s="91"/>
      <c r="B140" s="91"/>
      <c r="C140" s="91"/>
      <c r="D140" s="237"/>
    </row>
    <row r="141" spans="1:4">
      <c r="A141" s="91"/>
      <c r="B141" s="91"/>
      <c r="C141" s="91"/>
      <c r="D141" s="237"/>
    </row>
    <row r="142" spans="1:4">
      <c r="A142" s="91"/>
      <c r="B142" s="91"/>
      <c r="C142" s="91"/>
      <c r="D142" s="237"/>
    </row>
    <row r="143" spans="1:4">
      <c r="A143" s="91"/>
      <c r="B143" s="91"/>
      <c r="C143" s="91"/>
      <c r="D143" s="237"/>
    </row>
    <row r="144" spans="1:4">
      <c r="A144" s="91"/>
      <c r="B144" s="91"/>
      <c r="C144" s="91"/>
      <c r="D144" s="237"/>
    </row>
    <row r="145" spans="1:4">
      <c r="A145" s="91"/>
      <c r="B145" s="91"/>
      <c r="C145" s="91"/>
      <c r="D145" s="237"/>
    </row>
    <row r="146" spans="1:4">
      <c r="A146" s="91"/>
      <c r="B146" s="91"/>
      <c r="C146" s="91"/>
      <c r="D146" s="237"/>
    </row>
    <row r="147" spans="1:4">
      <c r="A147" s="91"/>
      <c r="B147" s="91"/>
      <c r="C147" s="91"/>
      <c r="D147" s="237"/>
    </row>
    <row r="148" spans="1:4">
      <c r="A148" s="91"/>
      <c r="B148" s="91"/>
      <c r="C148" s="91"/>
      <c r="D148" s="237"/>
    </row>
    <row r="149" spans="1:4">
      <c r="A149" s="91"/>
      <c r="B149" s="91"/>
      <c r="C149" s="91"/>
      <c r="D149" s="237"/>
    </row>
    <row r="150" spans="1:4">
      <c r="A150" s="91"/>
      <c r="B150" s="91"/>
      <c r="C150" s="91"/>
      <c r="D150" s="237"/>
    </row>
    <row r="151" spans="1:4">
      <c r="A151" s="91"/>
      <c r="B151" s="91"/>
      <c r="C151" s="91"/>
      <c r="D151" s="237"/>
    </row>
    <row r="152" spans="1:4">
      <c r="A152" s="91"/>
      <c r="B152" s="91"/>
      <c r="C152" s="91"/>
      <c r="D152" s="237"/>
    </row>
    <row r="153" spans="1:4">
      <c r="A153" s="91"/>
      <c r="B153" s="91"/>
      <c r="C153" s="91"/>
      <c r="D153" s="237"/>
    </row>
    <row r="154" spans="1:4">
      <c r="A154" s="91"/>
      <c r="B154" s="91"/>
      <c r="C154" s="91"/>
      <c r="D154" s="237"/>
    </row>
    <row r="155" spans="1:4">
      <c r="A155" s="91"/>
      <c r="B155" s="91"/>
      <c r="C155" s="91"/>
      <c r="D155" s="237"/>
    </row>
    <row r="156" spans="1:4">
      <c r="A156" s="91"/>
      <c r="B156" s="91"/>
      <c r="C156" s="91"/>
      <c r="D156" s="237"/>
    </row>
    <row r="157" spans="1:4">
      <c r="A157" s="91"/>
      <c r="B157" s="91"/>
      <c r="C157" s="91"/>
      <c r="D157" s="237"/>
    </row>
    <row r="158" spans="1:4">
      <c r="A158" s="91"/>
      <c r="B158" s="91"/>
      <c r="C158" s="91"/>
      <c r="D158" s="237"/>
    </row>
    <row r="159" spans="1:4">
      <c r="A159" s="91"/>
      <c r="B159" s="91"/>
      <c r="C159" s="91"/>
      <c r="D159" s="237"/>
    </row>
    <row r="160" spans="1:4">
      <c r="A160" s="91"/>
      <c r="B160" s="91"/>
      <c r="C160" s="91"/>
      <c r="D160" s="237"/>
    </row>
    <row r="161" spans="1:4">
      <c r="A161" s="91"/>
      <c r="B161" s="91"/>
      <c r="C161" s="91"/>
      <c r="D161" s="237"/>
    </row>
    <row r="162" spans="1:4">
      <c r="A162" s="91"/>
      <c r="B162" s="91"/>
      <c r="C162" s="91"/>
      <c r="D162" s="237"/>
    </row>
    <row r="163" spans="1:4">
      <c r="A163" s="91"/>
      <c r="B163" s="91"/>
      <c r="C163" s="91"/>
      <c r="D163" s="237"/>
    </row>
    <row r="164" spans="1:4">
      <c r="A164" s="91"/>
      <c r="B164" s="91"/>
      <c r="C164" s="91"/>
      <c r="D164" s="237"/>
    </row>
    <row r="165" spans="1:4">
      <c r="A165" s="91"/>
      <c r="B165" s="91"/>
      <c r="C165" s="91"/>
      <c r="D165" s="237"/>
    </row>
    <row r="166" spans="1:4">
      <c r="A166" s="91"/>
      <c r="B166" s="91"/>
      <c r="C166" s="91"/>
      <c r="D166" s="237"/>
    </row>
    <row r="167" spans="1:4">
      <c r="A167" s="91"/>
      <c r="B167" s="91"/>
      <c r="C167" s="91"/>
      <c r="D167" s="237"/>
    </row>
    <row r="168" spans="1:4">
      <c r="A168" s="91"/>
      <c r="B168" s="91"/>
      <c r="C168" s="91"/>
      <c r="D168" s="237"/>
    </row>
    <row r="169" spans="1:4">
      <c r="A169" s="91"/>
      <c r="B169" s="91"/>
      <c r="C169" s="91"/>
      <c r="D169" s="237"/>
    </row>
    <row r="170" spans="1:4">
      <c r="A170" s="91"/>
      <c r="B170" s="91"/>
      <c r="C170" s="91"/>
      <c r="D170" s="237"/>
    </row>
    <row r="171" spans="1:4">
      <c r="A171" s="91"/>
      <c r="B171" s="91"/>
      <c r="C171" s="91"/>
      <c r="D171" s="237"/>
    </row>
    <row r="172" spans="1:4">
      <c r="A172" s="91"/>
      <c r="B172" s="91"/>
      <c r="C172" s="91"/>
      <c r="D172" s="237"/>
    </row>
    <row r="173" spans="1:4">
      <c r="A173" s="91"/>
      <c r="B173" s="91"/>
      <c r="C173" s="91"/>
      <c r="D173" s="237"/>
    </row>
    <row r="174" spans="1:4">
      <c r="A174" s="91"/>
      <c r="B174" s="91"/>
      <c r="C174" s="91"/>
      <c r="D174" s="237"/>
    </row>
    <row r="175" spans="1:4">
      <c r="A175" s="91"/>
      <c r="B175" s="91"/>
      <c r="C175" s="91"/>
      <c r="D175" s="237"/>
    </row>
    <row r="176" spans="1:4">
      <c r="A176" s="91"/>
      <c r="B176" s="91"/>
      <c r="C176" s="91"/>
      <c r="D176" s="237"/>
    </row>
    <row r="177" spans="1:4">
      <c r="A177" s="91"/>
      <c r="B177" s="91"/>
      <c r="C177" s="91"/>
      <c r="D177" s="237"/>
    </row>
    <row r="178" spans="1:4">
      <c r="A178" s="91"/>
      <c r="B178" s="91"/>
      <c r="C178" s="91"/>
      <c r="D178" s="237"/>
    </row>
    <row r="179" spans="1:4">
      <c r="A179" s="91"/>
      <c r="B179" s="91"/>
      <c r="C179" s="91"/>
      <c r="D179" s="237"/>
    </row>
    <row r="180" spans="1:4">
      <c r="A180" s="91"/>
      <c r="B180" s="91"/>
      <c r="C180" s="91"/>
      <c r="D180" s="237"/>
    </row>
    <row r="181" spans="1:4">
      <c r="A181" s="91"/>
      <c r="B181" s="91"/>
      <c r="C181" s="91"/>
      <c r="D181" s="237"/>
    </row>
    <row r="182" spans="1:4">
      <c r="A182" s="91"/>
      <c r="B182" s="91"/>
      <c r="C182" s="91"/>
      <c r="D182" s="237"/>
    </row>
    <row r="183" spans="1:4">
      <c r="A183" s="91"/>
      <c r="B183" s="91"/>
      <c r="C183" s="91"/>
      <c r="D183" s="237"/>
    </row>
    <row r="184" spans="1:4">
      <c r="A184" s="91"/>
      <c r="B184" s="91"/>
      <c r="C184" s="91"/>
      <c r="D184" s="237"/>
    </row>
    <row r="185" spans="1:4">
      <c r="A185" s="91"/>
      <c r="B185" s="91"/>
      <c r="C185" s="91"/>
      <c r="D185" s="237"/>
    </row>
    <row r="186" spans="1:4">
      <c r="A186" s="91"/>
      <c r="B186" s="91"/>
      <c r="C186" s="91"/>
      <c r="D186" s="237"/>
    </row>
    <row r="187" spans="1:4">
      <c r="A187" s="91"/>
      <c r="B187" s="91"/>
      <c r="C187" s="91"/>
      <c r="D187" s="237"/>
    </row>
    <row r="188" spans="1:4">
      <c r="A188" s="91"/>
      <c r="B188" s="91"/>
      <c r="C188" s="91"/>
      <c r="D188" s="237"/>
    </row>
    <row r="189" spans="1:4">
      <c r="A189" s="91"/>
      <c r="B189" s="91"/>
      <c r="C189" s="91"/>
      <c r="D189" s="237"/>
    </row>
    <row r="190" spans="1:4">
      <c r="A190" s="91"/>
      <c r="B190" s="91"/>
      <c r="C190" s="91"/>
      <c r="D190" s="237"/>
    </row>
  </sheetData>
  <mergeCells count="1">
    <mergeCell ref="A1:D1"/>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64"/>
  <sheetViews>
    <sheetView tabSelected="1" workbookViewId="0">
      <selection activeCell="A1" sqref="A1:D1"/>
    </sheetView>
  </sheetViews>
  <sheetFormatPr defaultColWidth="9" defaultRowHeight="15" outlineLevelCol="3"/>
  <cols>
    <col min="1" max="1" width="9.88333333333333" style="267" customWidth="1"/>
    <col min="2" max="2" width="16.775" style="267" customWidth="1"/>
    <col min="3" max="3" width="13.8833333333333" style="267" customWidth="1"/>
    <col min="4" max="4" width="31.1083333333333" style="268" customWidth="1"/>
  </cols>
  <sheetData>
    <row r="1" ht="22.5" spans="1:4">
      <c r="A1" s="47" t="s">
        <v>795</v>
      </c>
      <c r="B1" s="48"/>
      <c r="C1" s="48"/>
      <c r="D1" s="48"/>
    </row>
    <row r="2" ht="15.75" spans="1:4">
      <c r="A2" s="269" t="s">
        <v>548</v>
      </c>
      <c r="B2" s="269" t="s">
        <v>549</v>
      </c>
      <c r="C2" s="269" t="s">
        <v>796</v>
      </c>
      <c r="D2" s="232" t="s">
        <v>551</v>
      </c>
    </row>
    <row r="3" spans="1:4">
      <c r="A3" s="120" t="s">
        <v>797</v>
      </c>
      <c r="B3" s="289" t="s">
        <v>798</v>
      </c>
      <c r="C3" s="120">
        <v>3.1</v>
      </c>
      <c r="D3" s="90" t="s">
        <v>799</v>
      </c>
    </row>
    <row r="4" spans="1:4">
      <c r="A4" s="120" t="s">
        <v>800</v>
      </c>
      <c r="B4" s="289" t="s">
        <v>801</v>
      </c>
      <c r="C4" s="120">
        <v>4.2</v>
      </c>
      <c r="D4" s="90" t="s">
        <v>802</v>
      </c>
    </row>
    <row r="5" spans="1:4">
      <c r="A5" s="120" t="s">
        <v>803</v>
      </c>
      <c r="B5" s="289" t="s">
        <v>804</v>
      </c>
      <c r="C5" s="120">
        <v>3</v>
      </c>
      <c r="D5" s="90" t="s">
        <v>802</v>
      </c>
    </row>
    <row r="6" spans="1:4">
      <c r="A6" s="120" t="s">
        <v>805</v>
      </c>
      <c r="B6" s="289" t="s">
        <v>806</v>
      </c>
      <c r="C6" s="120">
        <v>289.6</v>
      </c>
      <c r="D6" s="90" t="s">
        <v>807</v>
      </c>
    </row>
    <row r="7" spans="1:4">
      <c r="A7" s="120" t="s">
        <v>808</v>
      </c>
      <c r="B7" s="289" t="s">
        <v>809</v>
      </c>
      <c r="C7" s="120">
        <v>202</v>
      </c>
      <c r="D7" s="90" t="s">
        <v>807</v>
      </c>
    </row>
    <row r="8" spans="1:4">
      <c r="A8" s="120" t="s">
        <v>810</v>
      </c>
      <c r="B8" s="289" t="s">
        <v>811</v>
      </c>
      <c r="C8" s="120">
        <v>220</v>
      </c>
      <c r="D8" s="90" t="s">
        <v>807</v>
      </c>
    </row>
    <row r="9" spans="1:4">
      <c r="A9" s="120" t="s">
        <v>812</v>
      </c>
      <c r="B9" s="289" t="s">
        <v>813</v>
      </c>
      <c r="C9" s="120">
        <v>2</v>
      </c>
      <c r="D9" s="90" t="s">
        <v>814</v>
      </c>
    </row>
    <row r="10" spans="1:4">
      <c r="A10" s="120" t="s">
        <v>815</v>
      </c>
      <c r="B10" s="289" t="s">
        <v>816</v>
      </c>
      <c r="C10" s="120">
        <v>68</v>
      </c>
      <c r="D10" s="90" t="s">
        <v>817</v>
      </c>
    </row>
    <row r="11" spans="1:4">
      <c r="A11" s="120" t="s">
        <v>818</v>
      </c>
      <c r="B11" s="289" t="s">
        <v>819</v>
      </c>
      <c r="C11" s="120">
        <v>209</v>
      </c>
      <c r="D11" s="90" t="s">
        <v>820</v>
      </c>
    </row>
    <row r="12" spans="1:4">
      <c r="A12" s="120" t="s">
        <v>821</v>
      </c>
      <c r="B12" s="289" t="s">
        <v>822</v>
      </c>
      <c r="C12" s="120">
        <v>5.3</v>
      </c>
      <c r="D12" s="90" t="s">
        <v>820</v>
      </c>
    </row>
    <row r="13" spans="1:4">
      <c r="A13" s="120" t="s">
        <v>823</v>
      </c>
      <c r="B13" s="289" t="s">
        <v>824</v>
      </c>
      <c r="C13" s="120">
        <v>43</v>
      </c>
      <c r="D13" s="90" t="s">
        <v>820</v>
      </c>
    </row>
    <row r="14" spans="1:4">
      <c r="A14" s="120" t="s">
        <v>825</v>
      </c>
      <c r="B14" s="289" t="s">
        <v>826</v>
      </c>
      <c r="C14" s="120">
        <v>7.4</v>
      </c>
      <c r="D14" s="90" t="s">
        <v>820</v>
      </c>
    </row>
    <row r="15" spans="1:4">
      <c r="A15" s="120" t="s">
        <v>827</v>
      </c>
      <c r="B15" s="289" t="s">
        <v>828</v>
      </c>
      <c r="C15" s="120">
        <v>81</v>
      </c>
      <c r="D15" s="90" t="s">
        <v>820</v>
      </c>
    </row>
    <row r="16" spans="1:4">
      <c r="A16" s="120" t="s">
        <v>829</v>
      </c>
      <c r="B16" s="289" t="s">
        <v>830</v>
      </c>
      <c r="C16" s="120">
        <v>37.6</v>
      </c>
      <c r="D16" s="90" t="s">
        <v>820</v>
      </c>
    </row>
    <row r="17" spans="1:4">
      <c r="A17" s="120" t="s">
        <v>831</v>
      </c>
      <c r="B17" s="289" t="s">
        <v>832</v>
      </c>
      <c r="C17" s="120">
        <v>27.2</v>
      </c>
      <c r="D17" s="90" t="s">
        <v>820</v>
      </c>
    </row>
    <row r="18" spans="1:4">
      <c r="A18" s="120" t="s">
        <v>833</v>
      </c>
      <c r="B18" s="289" t="s">
        <v>834</v>
      </c>
      <c r="C18" s="120">
        <v>3.4</v>
      </c>
      <c r="D18" s="90" t="s">
        <v>820</v>
      </c>
    </row>
    <row r="19" spans="1:4">
      <c r="A19" s="120" t="s">
        <v>835</v>
      </c>
      <c r="B19" s="289" t="s">
        <v>836</v>
      </c>
      <c r="C19" s="120">
        <v>3.5</v>
      </c>
      <c r="D19" s="90" t="s">
        <v>820</v>
      </c>
    </row>
    <row r="20" spans="1:4">
      <c r="A20" s="120" t="s">
        <v>837</v>
      </c>
      <c r="B20" s="289" t="s">
        <v>838</v>
      </c>
      <c r="C20" s="120">
        <v>2</v>
      </c>
      <c r="D20" s="90" t="s">
        <v>820</v>
      </c>
    </row>
    <row r="21" spans="1:4">
      <c r="A21" s="120" t="s">
        <v>839</v>
      </c>
      <c r="B21" s="289" t="s">
        <v>840</v>
      </c>
      <c r="C21" s="120">
        <v>2</v>
      </c>
      <c r="D21" s="90" t="s">
        <v>841</v>
      </c>
    </row>
    <row r="22" spans="1:4">
      <c r="A22" s="120" t="s">
        <v>842</v>
      </c>
      <c r="B22" s="289" t="s">
        <v>843</v>
      </c>
      <c r="C22" s="120">
        <v>50</v>
      </c>
      <c r="D22" s="90" t="s">
        <v>844</v>
      </c>
    </row>
    <row r="23" spans="1:4">
      <c r="A23" s="120" t="s">
        <v>845</v>
      </c>
      <c r="B23" s="289" t="s">
        <v>846</v>
      </c>
      <c r="C23" s="120">
        <v>1.8</v>
      </c>
      <c r="D23" s="90" t="s">
        <v>847</v>
      </c>
    </row>
    <row r="24" spans="1:4">
      <c r="A24" s="120" t="s">
        <v>848</v>
      </c>
      <c r="B24" s="289" t="s">
        <v>849</v>
      </c>
      <c r="C24" s="120">
        <v>1.8</v>
      </c>
      <c r="D24" s="90" t="s">
        <v>847</v>
      </c>
    </row>
    <row r="25" spans="1:4">
      <c r="A25" s="120" t="s">
        <v>850</v>
      </c>
      <c r="B25" s="289" t="s">
        <v>851</v>
      </c>
      <c r="C25" s="120">
        <v>2</v>
      </c>
      <c r="D25" s="90" t="s">
        <v>852</v>
      </c>
    </row>
    <row r="26" spans="1:4">
      <c r="A26" s="120" t="s">
        <v>853</v>
      </c>
      <c r="B26" s="289" t="s">
        <v>854</v>
      </c>
      <c r="C26" s="120">
        <v>43</v>
      </c>
      <c r="D26" s="90" t="s">
        <v>855</v>
      </c>
    </row>
    <row r="27" spans="1:4">
      <c r="A27" s="120" t="s">
        <v>856</v>
      </c>
      <c r="B27" s="289" t="s">
        <v>857</v>
      </c>
      <c r="C27" s="120">
        <v>1</v>
      </c>
      <c r="D27" s="90" t="s">
        <v>858</v>
      </c>
    </row>
    <row r="28" spans="1:4">
      <c r="A28" s="120" t="s">
        <v>859</v>
      </c>
      <c r="B28" s="289" t="s">
        <v>860</v>
      </c>
      <c r="C28" s="120">
        <v>120</v>
      </c>
      <c r="D28" s="90" t="s">
        <v>861</v>
      </c>
    </row>
    <row r="29" spans="1:4">
      <c r="A29" s="120" t="s">
        <v>862</v>
      </c>
      <c r="B29" s="289" t="s">
        <v>863</v>
      </c>
      <c r="C29" s="120">
        <v>22</v>
      </c>
      <c r="D29" s="90" t="s">
        <v>554</v>
      </c>
    </row>
    <row r="30" spans="1:4">
      <c r="A30" s="120" t="s">
        <v>864</v>
      </c>
      <c r="B30" s="289" t="s">
        <v>865</v>
      </c>
      <c r="C30" s="120">
        <v>106.7</v>
      </c>
      <c r="D30" s="90" t="s">
        <v>866</v>
      </c>
    </row>
    <row r="31" spans="1:4">
      <c r="A31" s="120" t="s">
        <v>867</v>
      </c>
      <c r="B31" s="290" t="s">
        <v>868</v>
      </c>
      <c r="C31" s="120">
        <v>171.63</v>
      </c>
      <c r="D31" s="90" t="s">
        <v>861</v>
      </c>
    </row>
    <row r="32" spans="1:4">
      <c r="A32" s="120" t="s">
        <v>869</v>
      </c>
      <c r="B32" s="289" t="s">
        <v>870</v>
      </c>
      <c r="C32" s="120">
        <v>96</v>
      </c>
      <c r="D32" s="90" t="s">
        <v>861</v>
      </c>
    </row>
    <row r="33" spans="1:4">
      <c r="A33" s="120" t="s">
        <v>871</v>
      </c>
      <c r="B33" s="289" t="s">
        <v>872</v>
      </c>
      <c r="C33" s="120">
        <v>60</v>
      </c>
      <c r="D33" s="90" t="s">
        <v>861</v>
      </c>
    </row>
    <row r="34" spans="1:4">
      <c r="A34" s="120" t="s">
        <v>873</v>
      </c>
      <c r="B34" s="289" t="s">
        <v>874</v>
      </c>
      <c r="C34" s="120">
        <v>18</v>
      </c>
      <c r="D34" s="90" t="s">
        <v>875</v>
      </c>
    </row>
    <row r="35" spans="1:4">
      <c r="A35" s="120" t="s">
        <v>876</v>
      </c>
      <c r="B35" s="289" t="s">
        <v>877</v>
      </c>
      <c r="C35" s="120">
        <v>6.6</v>
      </c>
      <c r="D35" s="90" t="s">
        <v>878</v>
      </c>
    </row>
    <row r="36" spans="1:4">
      <c r="A36" s="120" t="s">
        <v>879</v>
      </c>
      <c r="B36" s="289" t="s">
        <v>880</v>
      </c>
      <c r="C36" s="120">
        <v>90</v>
      </c>
      <c r="D36" s="90" t="s">
        <v>881</v>
      </c>
    </row>
    <row r="37" spans="1:4">
      <c r="A37" s="120" t="s">
        <v>882</v>
      </c>
      <c r="B37" s="289" t="s">
        <v>883</v>
      </c>
      <c r="C37" s="120">
        <v>36</v>
      </c>
      <c r="D37" s="90" t="s">
        <v>881</v>
      </c>
    </row>
    <row r="38" spans="1:4">
      <c r="A38" s="120" t="s">
        <v>884</v>
      </c>
      <c r="B38" s="289" t="s">
        <v>885</v>
      </c>
      <c r="C38" s="120">
        <v>16.8</v>
      </c>
      <c r="D38" s="90" t="s">
        <v>886</v>
      </c>
    </row>
    <row r="39" spans="1:4">
      <c r="A39" s="120" t="s">
        <v>887</v>
      </c>
      <c r="B39" s="289" t="s">
        <v>888</v>
      </c>
      <c r="C39" s="120">
        <v>22.6</v>
      </c>
      <c r="D39" s="90" t="s">
        <v>886</v>
      </c>
    </row>
    <row r="40" spans="1:4">
      <c r="A40" s="120" t="s">
        <v>889</v>
      </c>
      <c r="B40" s="289" t="s">
        <v>890</v>
      </c>
      <c r="C40" s="120">
        <v>20.4</v>
      </c>
      <c r="D40" s="90" t="s">
        <v>891</v>
      </c>
    </row>
    <row r="41" spans="1:4">
      <c r="A41" s="120" t="s">
        <v>892</v>
      </c>
      <c r="B41" s="289" t="s">
        <v>893</v>
      </c>
      <c r="C41" s="120">
        <v>18</v>
      </c>
      <c r="D41" s="90" t="s">
        <v>894</v>
      </c>
    </row>
    <row r="42" spans="1:4">
      <c r="A42" s="120" t="s">
        <v>895</v>
      </c>
      <c r="B42" s="289" t="s">
        <v>896</v>
      </c>
      <c r="C42" s="120">
        <v>9.5</v>
      </c>
      <c r="D42" s="90" t="s">
        <v>897</v>
      </c>
    </row>
    <row r="43" spans="1:4">
      <c r="A43" s="120" t="s">
        <v>898</v>
      </c>
      <c r="B43" s="289" t="s">
        <v>899</v>
      </c>
      <c r="C43" s="120">
        <v>78</v>
      </c>
      <c r="D43" s="90" t="s">
        <v>900</v>
      </c>
    </row>
    <row r="44" spans="1:4">
      <c r="A44" s="120" t="s">
        <v>901</v>
      </c>
      <c r="B44" s="289" t="s">
        <v>902</v>
      </c>
      <c r="C44" s="120">
        <v>1.4</v>
      </c>
      <c r="D44" s="90" t="s">
        <v>903</v>
      </c>
    </row>
    <row r="45" spans="1:4">
      <c r="A45" s="120" t="s">
        <v>904</v>
      </c>
      <c r="B45" s="289" t="s">
        <v>905</v>
      </c>
      <c r="C45" s="120">
        <v>1.2</v>
      </c>
      <c r="D45" s="90" t="s">
        <v>903</v>
      </c>
    </row>
    <row r="46" spans="1:4">
      <c r="A46" s="120" t="s">
        <v>906</v>
      </c>
      <c r="B46" s="289" t="s">
        <v>907</v>
      </c>
      <c r="C46" s="120">
        <v>0</v>
      </c>
      <c r="D46" s="90" t="s">
        <v>908</v>
      </c>
    </row>
    <row r="47" spans="1:4">
      <c r="A47" s="120" t="s">
        <v>909</v>
      </c>
      <c r="B47" s="289" t="s">
        <v>910</v>
      </c>
      <c r="C47" s="120">
        <v>5</v>
      </c>
      <c r="D47" s="90" t="s">
        <v>911</v>
      </c>
    </row>
    <row r="48" spans="1:4">
      <c r="A48" s="120" t="s">
        <v>912</v>
      </c>
      <c r="B48" s="289" t="s">
        <v>913</v>
      </c>
      <c r="C48" s="120">
        <v>2.3</v>
      </c>
      <c r="D48" s="90" t="s">
        <v>914</v>
      </c>
    </row>
    <row r="49" spans="1:4">
      <c r="A49" s="120" t="s">
        <v>915</v>
      </c>
      <c r="B49" s="289" t="s">
        <v>916</v>
      </c>
      <c r="C49" s="120">
        <v>2</v>
      </c>
      <c r="D49" s="90" t="s">
        <v>917</v>
      </c>
    </row>
    <row r="50" spans="1:4">
      <c r="A50" s="120" t="s">
        <v>918</v>
      </c>
      <c r="B50" s="289" t="s">
        <v>919</v>
      </c>
      <c r="C50" s="120">
        <v>2.4</v>
      </c>
      <c r="D50" s="90" t="s">
        <v>917</v>
      </c>
    </row>
    <row r="51" spans="1:4">
      <c r="A51" s="120" t="s">
        <v>920</v>
      </c>
      <c r="B51" s="289" t="s">
        <v>921</v>
      </c>
      <c r="C51" s="120">
        <v>26</v>
      </c>
      <c r="D51" s="90" t="s">
        <v>922</v>
      </c>
    </row>
    <row r="52" spans="1:4">
      <c r="A52" s="120" t="s">
        <v>923</v>
      </c>
      <c r="B52" s="289" t="s">
        <v>924</v>
      </c>
      <c r="C52" s="120">
        <v>4.2</v>
      </c>
      <c r="D52" s="90" t="s">
        <v>925</v>
      </c>
    </row>
    <row r="53" spans="1:4">
      <c r="A53" s="120" t="s">
        <v>926</v>
      </c>
      <c r="B53" s="289" t="s">
        <v>927</v>
      </c>
      <c r="C53" s="120">
        <v>3.7</v>
      </c>
      <c r="D53" s="90" t="s">
        <v>925</v>
      </c>
    </row>
    <row r="54" spans="1:4">
      <c r="A54" s="120" t="s">
        <v>928</v>
      </c>
      <c r="B54" s="289" t="s">
        <v>929</v>
      </c>
      <c r="C54" s="120">
        <v>2.3</v>
      </c>
      <c r="D54" s="90" t="s">
        <v>925</v>
      </c>
    </row>
    <row r="55" spans="1:4">
      <c r="A55" s="120" t="s">
        <v>930</v>
      </c>
      <c r="B55" s="289" t="s">
        <v>931</v>
      </c>
      <c r="C55" s="120">
        <v>3</v>
      </c>
      <c r="D55" s="90" t="s">
        <v>925</v>
      </c>
    </row>
    <row r="56" spans="1:4">
      <c r="A56" s="120" t="s">
        <v>932</v>
      </c>
      <c r="B56" s="289" t="s">
        <v>933</v>
      </c>
      <c r="C56" s="120">
        <v>2.8</v>
      </c>
      <c r="D56" s="90" t="s">
        <v>925</v>
      </c>
    </row>
    <row r="57" spans="1:4">
      <c r="A57" s="120" t="s">
        <v>934</v>
      </c>
      <c r="B57" s="289" t="s">
        <v>935</v>
      </c>
      <c r="C57" s="120">
        <v>8.4</v>
      </c>
      <c r="D57" s="90" t="s">
        <v>936</v>
      </c>
    </row>
    <row r="58" spans="1:4">
      <c r="A58" s="120" t="s">
        <v>937</v>
      </c>
      <c r="B58" s="289" t="s">
        <v>938</v>
      </c>
      <c r="C58" s="120">
        <v>0.9</v>
      </c>
      <c r="D58" s="90" t="s">
        <v>925</v>
      </c>
    </row>
    <row r="59" spans="1:4">
      <c r="A59" s="120" t="s">
        <v>939</v>
      </c>
      <c r="B59" s="289" t="s">
        <v>940</v>
      </c>
      <c r="C59" s="120">
        <v>2.4</v>
      </c>
      <c r="D59" s="90" t="s">
        <v>925</v>
      </c>
    </row>
    <row r="60" spans="1:4">
      <c r="A60" s="120" t="s">
        <v>941</v>
      </c>
      <c r="B60" s="289" t="s">
        <v>942</v>
      </c>
      <c r="C60" s="120">
        <v>25.3</v>
      </c>
      <c r="D60" s="90" t="s">
        <v>943</v>
      </c>
    </row>
    <row r="61" spans="1:4">
      <c r="A61" s="120" t="s">
        <v>944</v>
      </c>
      <c r="B61" s="289" t="s">
        <v>945</v>
      </c>
      <c r="C61" s="120">
        <v>2</v>
      </c>
      <c r="D61" s="90" t="s">
        <v>925</v>
      </c>
    </row>
    <row r="62" spans="1:4">
      <c r="A62" s="120" t="s">
        <v>946</v>
      </c>
      <c r="B62" s="289" t="s">
        <v>947</v>
      </c>
      <c r="C62" s="120">
        <v>2.5</v>
      </c>
      <c r="D62" s="90" t="s">
        <v>925</v>
      </c>
    </row>
    <row r="63" spans="1:4">
      <c r="A63" s="120" t="s">
        <v>948</v>
      </c>
      <c r="B63" s="289" t="s">
        <v>949</v>
      </c>
      <c r="C63" s="120">
        <v>1</v>
      </c>
      <c r="D63" s="90" t="s">
        <v>925</v>
      </c>
    </row>
    <row r="64" spans="1:4">
      <c r="A64" s="120" t="s">
        <v>950</v>
      </c>
      <c r="B64" s="289" t="s">
        <v>951</v>
      </c>
      <c r="C64" s="120">
        <v>1</v>
      </c>
      <c r="D64" s="90" t="s">
        <v>925</v>
      </c>
    </row>
    <row r="65" spans="1:4">
      <c r="A65" s="120" t="s">
        <v>952</v>
      </c>
      <c r="B65" s="289" t="s">
        <v>953</v>
      </c>
      <c r="C65" s="120">
        <v>2.03</v>
      </c>
      <c r="D65" s="90" t="s">
        <v>954</v>
      </c>
    </row>
    <row r="66" spans="1:4">
      <c r="A66" s="120" t="s">
        <v>955</v>
      </c>
      <c r="B66" s="289" t="s">
        <v>956</v>
      </c>
      <c r="C66" s="120">
        <v>3.2</v>
      </c>
      <c r="D66" s="90" t="s">
        <v>954</v>
      </c>
    </row>
    <row r="67" spans="1:4">
      <c r="A67" s="120" t="s">
        <v>957</v>
      </c>
      <c r="B67" s="289" t="s">
        <v>958</v>
      </c>
      <c r="C67" s="120">
        <v>74.2</v>
      </c>
      <c r="D67" s="90" t="s">
        <v>959</v>
      </c>
    </row>
    <row r="68" spans="1:4">
      <c r="A68" s="120" t="s">
        <v>960</v>
      </c>
      <c r="B68" s="289" t="s">
        <v>961</v>
      </c>
      <c r="C68" s="120">
        <v>112</v>
      </c>
      <c r="D68" s="90" t="s">
        <v>962</v>
      </c>
    </row>
    <row r="69" spans="1:4">
      <c r="A69" s="120" t="s">
        <v>963</v>
      </c>
      <c r="B69" s="289" t="s">
        <v>964</v>
      </c>
      <c r="C69" s="120">
        <v>2.2</v>
      </c>
      <c r="D69" s="90" t="s">
        <v>965</v>
      </c>
    </row>
    <row r="70" spans="1:4">
      <c r="A70" s="120" t="s">
        <v>966</v>
      </c>
      <c r="B70" s="289" t="s">
        <v>967</v>
      </c>
      <c r="C70" s="120">
        <v>28</v>
      </c>
      <c r="D70" s="90" t="s">
        <v>968</v>
      </c>
    </row>
    <row r="71" spans="1:4">
      <c r="A71" s="120" t="s">
        <v>969</v>
      </c>
      <c r="B71" s="289" t="s">
        <v>970</v>
      </c>
      <c r="C71" s="120">
        <v>24</v>
      </c>
      <c r="D71" s="90" t="s">
        <v>971</v>
      </c>
    </row>
    <row r="72" spans="1:4">
      <c r="A72" s="120" t="s">
        <v>972</v>
      </c>
      <c r="B72" s="289" t="s">
        <v>973</v>
      </c>
      <c r="C72" s="120">
        <v>38.6</v>
      </c>
      <c r="D72" s="90" t="s">
        <v>974</v>
      </c>
    </row>
    <row r="73" spans="1:4">
      <c r="A73" s="120" t="s">
        <v>975</v>
      </c>
      <c r="B73" s="289" t="s">
        <v>976</v>
      </c>
      <c r="C73" s="120">
        <v>36.6</v>
      </c>
      <c r="D73" s="90" t="s">
        <v>977</v>
      </c>
    </row>
    <row r="74" spans="1:4">
      <c r="A74" s="120" t="s">
        <v>978</v>
      </c>
      <c r="B74" s="289" t="s">
        <v>979</v>
      </c>
      <c r="C74" s="120">
        <v>25.2</v>
      </c>
      <c r="D74" s="90" t="s">
        <v>980</v>
      </c>
    </row>
    <row r="75" spans="1:4">
      <c r="A75" s="120" t="s">
        <v>981</v>
      </c>
      <c r="B75" s="289" t="s">
        <v>982</v>
      </c>
      <c r="C75" s="120">
        <v>189</v>
      </c>
      <c r="D75" s="153" t="s">
        <v>983</v>
      </c>
    </row>
    <row r="76" spans="1:4">
      <c r="A76" s="120" t="s">
        <v>984</v>
      </c>
      <c r="B76" s="289" t="s">
        <v>985</v>
      </c>
      <c r="C76" s="120">
        <v>100</v>
      </c>
      <c r="D76" s="90" t="s">
        <v>986</v>
      </c>
    </row>
    <row r="77" spans="1:4">
      <c r="A77" s="120" t="s">
        <v>987</v>
      </c>
      <c r="B77" s="289" t="s">
        <v>988</v>
      </c>
      <c r="C77" s="120">
        <v>2.5</v>
      </c>
      <c r="D77" s="90" t="s">
        <v>989</v>
      </c>
    </row>
    <row r="78" spans="1:4">
      <c r="A78" s="120" t="s">
        <v>990</v>
      </c>
      <c r="B78" s="289" t="s">
        <v>991</v>
      </c>
      <c r="C78" s="120">
        <v>17.1</v>
      </c>
      <c r="D78" s="90" t="s">
        <v>992</v>
      </c>
    </row>
    <row r="79" spans="1:4">
      <c r="A79" s="120" t="s">
        <v>993</v>
      </c>
      <c r="B79" s="289" t="s">
        <v>994</v>
      </c>
      <c r="C79" s="120">
        <v>1.7</v>
      </c>
      <c r="D79" s="90" t="s">
        <v>627</v>
      </c>
    </row>
    <row r="80" spans="1:4">
      <c r="A80" s="120" t="s">
        <v>995</v>
      </c>
      <c r="B80" s="289" t="s">
        <v>996</v>
      </c>
      <c r="C80" s="120">
        <v>26</v>
      </c>
      <c r="D80" s="90" t="s">
        <v>627</v>
      </c>
    </row>
    <row r="81" spans="1:4">
      <c r="A81" s="120" t="s">
        <v>997</v>
      </c>
      <c r="B81" s="289" t="s">
        <v>998</v>
      </c>
      <c r="C81" s="120">
        <v>18.8</v>
      </c>
      <c r="D81" s="90" t="s">
        <v>999</v>
      </c>
    </row>
    <row r="82" spans="1:4">
      <c r="A82" s="120" t="s">
        <v>1000</v>
      </c>
      <c r="B82" s="289" t="s">
        <v>1001</v>
      </c>
      <c r="C82" s="120">
        <v>50.9</v>
      </c>
      <c r="D82" s="90" t="s">
        <v>1002</v>
      </c>
    </row>
    <row r="83" spans="1:4">
      <c r="A83" s="120" t="s">
        <v>1003</v>
      </c>
      <c r="B83" s="289" t="s">
        <v>1004</v>
      </c>
      <c r="C83" s="120">
        <v>2.8</v>
      </c>
      <c r="D83" s="90" t="s">
        <v>1005</v>
      </c>
    </row>
    <row r="84" spans="1:4">
      <c r="A84" s="120" t="s">
        <v>1006</v>
      </c>
      <c r="B84" s="289" t="s">
        <v>1007</v>
      </c>
      <c r="C84" s="120">
        <v>6.9</v>
      </c>
      <c r="D84" s="90" t="s">
        <v>1008</v>
      </c>
    </row>
    <row r="85" spans="1:4">
      <c r="A85" s="120" t="s">
        <v>1009</v>
      </c>
      <c r="B85" s="289" t="s">
        <v>1010</v>
      </c>
      <c r="C85" s="120">
        <v>4.5</v>
      </c>
      <c r="D85" s="90" t="s">
        <v>1011</v>
      </c>
    </row>
    <row r="86" spans="1:4">
      <c r="A86" s="120" t="s">
        <v>1012</v>
      </c>
      <c r="B86" s="289" t="s">
        <v>1013</v>
      </c>
      <c r="C86" s="120">
        <v>2.1</v>
      </c>
      <c r="D86" s="90" t="s">
        <v>633</v>
      </c>
    </row>
    <row r="87" spans="1:4">
      <c r="A87" s="120" t="s">
        <v>1014</v>
      </c>
      <c r="B87" s="289" t="s">
        <v>1015</v>
      </c>
      <c r="C87" s="120">
        <v>27.8</v>
      </c>
      <c r="D87" s="90" t="s">
        <v>1016</v>
      </c>
    </row>
    <row r="88" spans="1:4">
      <c r="A88" s="120" t="s">
        <v>1017</v>
      </c>
      <c r="B88" s="289" t="s">
        <v>1018</v>
      </c>
      <c r="C88" s="120">
        <v>0.9</v>
      </c>
      <c r="D88" s="90" t="s">
        <v>1011</v>
      </c>
    </row>
    <row r="89" spans="1:4">
      <c r="A89" s="120" t="s">
        <v>1019</v>
      </c>
      <c r="B89" s="289" t="s">
        <v>1020</v>
      </c>
      <c r="C89" s="120">
        <v>3</v>
      </c>
      <c r="D89" s="90" t="s">
        <v>1011</v>
      </c>
    </row>
    <row r="90" spans="1:4">
      <c r="A90" s="120" t="s">
        <v>1021</v>
      </c>
      <c r="B90" s="289" t="s">
        <v>1022</v>
      </c>
      <c r="C90" s="120">
        <v>1.5</v>
      </c>
      <c r="D90" s="90" t="s">
        <v>633</v>
      </c>
    </row>
    <row r="91" spans="1:4">
      <c r="A91" s="120" t="s">
        <v>1006</v>
      </c>
      <c r="B91" s="289" t="s">
        <v>1007</v>
      </c>
      <c r="C91" s="120">
        <v>6.9</v>
      </c>
      <c r="D91" s="90" t="s">
        <v>1008</v>
      </c>
    </row>
    <row r="92" spans="1:4">
      <c r="A92" s="120" t="s">
        <v>1023</v>
      </c>
      <c r="B92" s="289" t="s">
        <v>1024</v>
      </c>
      <c r="C92" s="120">
        <v>8</v>
      </c>
      <c r="D92" s="90" t="s">
        <v>1025</v>
      </c>
    </row>
    <row r="93" ht="27" spans="1:4">
      <c r="A93" s="120" t="s">
        <v>1026</v>
      </c>
      <c r="B93" s="289" t="s">
        <v>1027</v>
      </c>
      <c r="C93" s="120">
        <v>20</v>
      </c>
      <c r="D93" s="90" t="s">
        <v>1028</v>
      </c>
    </row>
    <row r="94" spans="1:4">
      <c r="A94" s="120" t="s">
        <v>1029</v>
      </c>
      <c r="B94" s="289" t="s">
        <v>1030</v>
      </c>
      <c r="C94" s="120">
        <v>23</v>
      </c>
      <c r="D94" s="90" t="s">
        <v>1031</v>
      </c>
    </row>
    <row r="95" ht="28.5" spans="1:4">
      <c r="A95" s="120" t="s">
        <v>1032</v>
      </c>
      <c r="B95" s="289" t="s">
        <v>1033</v>
      </c>
      <c r="C95" s="120">
        <v>32.5</v>
      </c>
      <c r="D95" s="90" t="s">
        <v>1034</v>
      </c>
    </row>
    <row r="96" ht="27" spans="1:4">
      <c r="A96" s="120" t="s">
        <v>1035</v>
      </c>
      <c r="B96" s="289" t="s">
        <v>1036</v>
      </c>
      <c r="C96" s="120">
        <v>8.1</v>
      </c>
      <c r="D96" s="90" t="s">
        <v>1037</v>
      </c>
    </row>
    <row r="97" ht="27" spans="1:4">
      <c r="A97" s="120" t="s">
        <v>1038</v>
      </c>
      <c r="B97" s="289" t="s">
        <v>1039</v>
      </c>
      <c r="C97" s="120">
        <v>5.6</v>
      </c>
      <c r="D97" s="90" t="s">
        <v>1040</v>
      </c>
    </row>
    <row r="98" ht="30" spans="1:4">
      <c r="A98" s="120" t="s">
        <v>1041</v>
      </c>
      <c r="B98" s="289" t="s">
        <v>1042</v>
      </c>
      <c r="C98" s="120">
        <v>54.4</v>
      </c>
      <c r="D98" s="90" t="s">
        <v>1043</v>
      </c>
    </row>
    <row r="99" spans="1:4">
      <c r="A99" s="120" t="s">
        <v>1044</v>
      </c>
      <c r="B99" s="289" t="s">
        <v>1045</v>
      </c>
      <c r="C99" s="120">
        <v>11.1</v>
      </c>
      <c r="D99" s="90" t="s">
        <v>1046</v>
      </c>
    </row>
    <row r="100" ht="28.5" spans="1:4">
      <c r="A100" s="120" t="s">
        <v>1047</v>
      </c>
      <c r="B100" s="289" t="s">
        <v>1048</v>
      </c>
      <c r="C100" s="120">
        <v>6.5</v>
      </c>
      <c r="D100" s="90" t="s">
        <v>1049</v>
      </c>
    </row>
    <row r="101" ht="28.5" spans="1:4">
      <c r="A101" s="120" t="s">
        <v>1050</v>
      </c>
      <c r="B101" s="289" t="s">
        <v>1051</v>
      </c>
      <c r="C101" s="120">
        <v>38.2</v>
      </c>
      <c r="D101" s="90" t="s">
        <v>1052</v>
      </c>
    </row>
    <row r="102" spans="1:4">
      <c r="A102" s="120" t="s">
        <v>1053</v>
      </c>
      <c r="B102" s="289" t="s">
        <v>1054</v>
      </c>
      <c r="C102" s="120">
        <v>5</v>
      </c>
      <c r="D102" s="90" t="s">
        <v>1055</v>
      </c>
    </row>
    <row r="103" ht="27" spans="1:4">
      <c r="A103" s="120" t="s">
        <v>1056</v>
      </c>
      <c r="B103" s="289" t="s">
        <v>1057</v>
      </c>
      <c r="C103" s="120">
        <v>4</v>
      </c>
      <c r="D103" s="90" t="s">
        <v>1058</v>
      </c>
    </row>
    <row r="104" ht="28.5" spans="1:4">
      <c r="A104" s="120" t="s">
        <v>1059</v>
      </c>
      <c r="B104" s="289" t="s">
        <v>1060</v>
      </c>
      <c r="C104" s="120">
        <v>4.2</v>
      </c>
      <c r="D104" s="90" t="s">
        <v>1061</v>
      </c>
    </row>
    <row r="105" ht="27" spans="1:4">
      <c r="A105" s="120" t="s">
        <v>1062</v>
      </c>
      <c r="B105" s="289" t="s">
        <v>1063</v>
      </c>
      <c r="C105" s="120">
        <v>4.3</v>
      </c>
      <c r="D105" s="90" t="s">
        <v>1064</v>
      </c>
    </row>
    <row r="106" ht="27" spans="1:4">
      <c r="A106" s="120" t="s">
        <v>1065</v>
      </c>
      <c r="B106" s="289" t="s">
        <v>1066</v>
      </c>
      <c r="C106" s="120">
        <v>5.6</v>
      </c>
      <c r="D106" s="90" t="s">
        <v>1067</v>
      </c>
    </row>
    <row r="107" ht="27" spans="1:4">
      <c r="A107" s="120" t="s">
        <v>1068</v>
      </c>
      <c r="B107" s="289" t="s">
        <v>1069</v>
      </c>
      <c r="C107" s="120">
        <v>26.3</v>
      </c>
      <c r="D107" s="90" t="s">
        <v>1070</v>
      </c>
    </row>
    <row r="108" ht="27" spans="1:4">
      <c r="A108" s="120" t="s">
        <v>1071</v>
      </c>
      <c r="B108" s="289" t="s">
        <v>1072</v>
      </c>
      <c r="C108" s="120">
        <v>112.5</v>
      </c>
      <c r="D108" s="90" t="s">
        <v>1073</v>
      </c>
    </row>
    <row r="109" ht="27" spans="1:4">
      <c r="A109" s="120" t="s">
        <v>1074</v>
      </c>
      <c r="B109" s="289" t="s">
        <v>1075</v>
      </c>
      <c r="C109" s="120">
        <v>65.55</v>
      </c>
      <c r="D109" s="90" t="s">
        <v>1076</v>
      </c>
    </row>
    <row r="110" ht="27" spans="1:4">
      <c r="A110" s="120" t="s">
        <v>1077</v>
      </c>
      <c r="B110" s="289" t="s">
        <v>1078</v>
      </c>
      <c r="C110" s="120">
        <v>11</v>
      </c>
      <c r="D110" s="90" t="s">
        <v>1079</v>
      </c>
    </row>
    <row r="111" ht="28.5" spans="1:4">
      <c r="A111" s="120" t="s">
        <v>1080</v>
      </c>
      <c r="B111" s="289" t="s">
        <v>1081</v>
      </c>
      <c r="C111" s="120">
        <v>44.3</v>
      </c>
      <c r="D111" s="90" t="s">
        <v>1082</v>
      </c>
    </row>
    <row r="112" ht="30" spans="1:4">
      <c r="A112" s="120" t="s">
        <v>1083</v>
      </c>
      <c r="B112" s="289" t="s">
        <v>1084</v>
      </c>
      <c r="C112" s="120">
        <v>17.2</v>
      </c>
      <c r="D112" s="90" t="s">
        <v>1085</v>
      </c>
    </row>
    <row r="113" ht="30" spans="1:4">
      <c r="A113" s="120" t="s">
        <v>1086</v>
      </c>
      <c r="B113" s="289" t="s">
        <v>1087</v>
      </c>
      <c r="C113" s="120">
        <v>2</v>
      </c>
      <c r="D113" s="90" t="s">
        <v>1088</v>
      </c>
    </row>
    <row r="114" ht="28.5" spans="1:4">
      <c r="A114" s="120" t="s">
        <v>1089</v>
      </c>
      <c r="B114" s="289" t="s">
        <v>1090</v>
      </c>
      <c r="C114" s="120">
        <v>9.3</v>
      </c>
      <c r="D114" s="90" t="s">
        <v>1091</v>
      </c>
    </row>
    <row r="115" ht="27" spans="1:4">
      <c r="A115" s="120" t="s">
        <v>1092</v>
      </c>
      <c r="B115" s="289" t="s">
        <v>1093</v>
      </c>
      <c r="C115" s="120">
        <v>36.1</v>
      </c>
      <c r="D115" s="90" t="s">
        <v>1094</v>
      </c>
    </row>
    <row r="116" ht="28.5" spans="1:4">
      <c r="A116" s="120" t="s">
        <v>1095</v>
      </c>
      <c r="B116" s="289" t="s">
        <v>1096</v>
      </c>
      <c r="C116" s="120">
        <v>12.8</v>
      </c>
      <c r="D116" s="90" t="s">
        <v>1097</v>
      </c>
    </row>
    <row r="117" ht="27" spans="1:4">
      <c r="A117" s="120" t="s">
        <v>1098</v>
      </c>
      <c r="B117" s="289" t="s">
        <v>1099</v>
      </c>
      <c r="C117" s="120">
        <v>242.8</v>
      </c>
      <c r="D117" s="90" t="s">
        <v>1100</v>
      </c>
    </row>
    <row r="118" ht="28.5" spans="1:4">
      <c r="A118" s="120" t="s">
        <v>1101</v>
      </c>
      <c r="B118" s="289" t="s">
        <v>1102</v>
      </c>
      <c r="C118" s="120">
        <v>6.8</v>
      </c>
      <c r="D118" s="90" t="s">
        <v>1103</v>
      </c>
    </row>
    <row r="119" ht="28.5" spans="1:4">
      <c r="A119" s="120" t="s">
        <v>1104</v>
      </c>
      <c r="B119" s="289" t="s">
        <v>1105</v>
      </c>
      <c r="C119" s="120">
        <v>11</v>
      </c>
      <c r="D119" s="90" t="s">
        <v>1106</v>
      </c>
    </row>
    <row r="120" ht="27" spans="1:4">
      <c r="A120" s="120" t="s">
        <v>1107</v>
      </c>
      <c r="B120" s="289" t="s">
        <v>1108</v>
      </c>
      <c r="C120" s="120">
        <v>34</v>
      </c>
      <c r="D120" s="90" t="s">
        <v>1109</v>
      </c>
    </row>
    <row r="121" ht="28.5" spans="1:4">
      <c r="A121" s="120" t="s">
        <v>1110</v>
      </c>
      <c r="B121" s="289" t="s">
        <v>1111</v>
      </c>
      <c r="C121" s="120">
        <v>20.9</v>
      </c>
      <c r="D121" s="90" t="s">
        <v>1112</v>
      </c>
    </row>
    <row r="122" ht="27" spans="1:4">
      <c r="A122" s="120" t="s">
        <v>1113</v>
      </c>
      <c r="B122" s="289" t="s">
        <v>1114</v>
      </c>
      <c r="C122" s="120">
        <v>109.5</v>
      </c>
      <c r="D122" s="90" t="s">
        <v>1115</v>
      </c>
    </row>
    <row r="123" ht="28.5" spans="1:4">
      <c r="A123" s="120" t="s">
        <v>1116</v>
      </c>
      <c r="B123" s="289" t="s">
        <v>1117</v>
      </c>
      <c r="C123" s="120">
        <v>81.3</v>
      </c>
      <c r="D123" s="90" t="s">
        <v>1118</v>
      </c>
    </row>
    <row r="124" ht="28.5" spans="1:4">
      <c r="A124" s="120" t="s">
        <v>1119</v>
      </c>
      <c r="B124" s="289" t="s">
        <v>1120</v>
      </c>
      <c r="C124" s="120">
        <v>26.5</v>
      </c>
      <c r="D124" s="90" t="s">
        <v>1121</v>
      </c>
    </row>
    <row r="125" ht="23.25" spans="1:4">
      <c r="A125" s="120" t="s">
        <v>1122</v>
      </c>
      <c r="B125" s="289" t="s">
        <v>1123</v>
      </c>
      <c r="C125" s="120">
        <v>171</v>
      </c>
      <c r="D125" s="270" t="s">
        <v>1124</v>
      </c>
    </row>
    <row r="126" ht="40.5" spans="1:4">
      <c r="A126" s="120" t="s">
        <v>1125</v>
      </c>
      <c r="B126" s="289" t="s">
        <v>1126</v>
      </c>
      <c r="C126" s="120">
        <v>66.1</v>
      </c>
      <c r="D126" s="90" t="s">
        <v>1127</v>
      </c>
    </row>
    <row r="127" ht="30" spans="1:4">
      <c r="A127" s="120" t="s">
        <v>1128</v>
      </c>
      <c r="B127" s="289" t="s">
        <v>1129</v>
      </c>
      <c r="C127" s="120">
        <v>28.1</v>
      </c>
      <c r="D127" s="90" t="s">
        <v>1130</v>
      </c>
    </row>
    <row r="128" ht="28.5" spans="1:4">
      <c r="A128" s="120" t="s">
        <v>1131</v>
      </c>
      <c r="B128" s="289" t="s">
        <v>1132</v>
      </c>
      <c r="C128" s="120">
        <v>3.6</v>
      </c>
      <c r="D128" s="90" t="s">
        <v>1133</v>
      </c>
    </row>
    <row r="129" ht="30" spans="1:4">
      <c r="A129" s="120" t="s">
        <v>1134</v>
      </c>
      <c r="B129" s="289" t="s">
        <v>1135</v>
      </c>
      <c r="C129" s="120">
        <v>42</v>
      </c>
      <c r="D129" s="90" t="s">
        <v>1136</v>
      </c>
    </row>
    <row r="130" ht="40.5" spans="1:4">
      <c r="A130" s="120" t="s">
        <v>1137</v>
      </c>
      <c r="B130" s="289" t="s">
        <v>1138</v>
      </c>
      <c r="C130" s="120">
        <v>2.2</v>
      </c>
      <c r="D130" s="90" t="s">
        <v>1139</v>
      </c>
    </row>
    <row r="131" ht="30" spans="1:4">
      <c r="A131" s="120" t="s">
        <v>1140</v>
      </c>
      <c r="B131" s="289" t="s">
        <v>1141</v>
      </c>
      <c r="C131" s="120">
        <v>9.1</v>
      </c>
      <c r="D131" s="90" t="s">
        <v>1142</v>
      </c>
    </row>
    <row r="132" ht="42" spans="1:4">
      <c r="A132" s="120" t="s">
        <v>1143</v>
      </c>
      <c r="B132" s="289" t="s">
        <v>1144</v>
      </c>
      <c r="C132" s="120">
        <v>3.5</v>
      </c>
      <c r="D132" s="90" t="s">
        <v>1145</v>
      </c>
    </row>
    <row r="133" ht="43.5" spans="1:4">
      <c r="A133" s="120" t="s">
        <v>1146</v>
      </c>
      <c r="B133" s="289" t="s">
        <v>1147</v>
      </c>
      <c r="C133" s="120">
        <v>54.3</v>
      </c>
      <c r="D133" s="90" t="s">
        <v>1148</v>
      </c>
    </row>
    <row r="134" ht="40.5" spans="1:4">
      <c r="A134" s="120" t="s">
        <v>1149</v>
      </c>
      <c r="B134" s="289" t="s">
        <v>1150</v>
      </c>
      <c r="C134" s="120">
        <v>130.68</v>
      </c>
      <c r="D134" s="90" t="s">
        <v>1151</v>
      </c>
    </row>
    <row r="135" ht="30" spans="1:4">
      <c r="A135" s="120" t="s">
        <v>1152</v>
      </c>
      <c r="B135" s="289" t="s">
        <v>1153</v>
      </c>
      <c r="C135" s="120">
        <v>45.5</v>
      </c>
      <c r="D135" s="90" t="s">
        <v>1154</v>
      </c>
    </row>
    <row r="136" ht="45" spans="1:4">
      <c r="A136" s="120" t="s">
        <v>1155</v>
      </c>
      <c r="B136" s="289" t="s">
        <v>1156</v>
      </c>
      <c r="C136" s="120">
        <v>8.2</v>
      </c>
      <c r="D136" s="90" t="s">
        <v>1157</v>
      </c>
    </row>
    <row r="137" ht="43.5" spans="1:4">
      <c r="A137" s="120" t="s">
        <v>1158</v>
      </c>
      <c r="B137" s="289" t="s">
        <v>1159</v>
      </c>
      <c r="C137" s="120">
        <v>1.7</v>
      </c>
      <c r="D137" s="90" t="s">
        <v>1160</v>
      </c>
    </row>
    <row r="138" ht="45" spans="1:4">
      <c r="A138" s="120" t="s">
        <v>1161</v>
      </c>
      <c r="B138" s="289" t="s">
        <v>1162</v>
      </c>
      <c r="C138" s="120">
        <v>1.5</v>
      </c>
      <c r="D138" s="90" t="s">
        <v>1163</v>
      </c>
    </row>
    <row r="139" ht="40.5" spans="1:4">
      <c r="A139" s="120" t="s">
        <v>1164</v>
      </c>
      <c r="B139" s="289" t="s">
        <v>1165</v>
      </c>
      <c r="C139" s="120">
        <v>42.6</v>
      </c>
      <c r="D139" s="90" t="s">
        <v>1166</v>
      </c>
    </row>
    <row r="140" ht="43.5" spans="1:4">
      <c r="A140" s="120" t="s">
        <v>1167</v>
      </c>
      <c r="B140" s="289" t="s">
        <v>1168</v>
      </c>
      <c r="C140" s="120">
        <v>70</v>
      </c>
      <c r="D140" s="90" t="s">
        <v>1169</v>
      </c>
    </row>
    <row r="141" ht="45" spans="1:4">
      <c r="A141" s="120" t="s">
        <v>1170</v>
      </c>
      <c r="B141" s="289" t="s">
        <v>1171</v>
      </c>
      <c r="C141" s="120">
        <v>2.1</v>
      </c>
      <c r="D141" s="90" t="s">
        <v>1172</v>
      </c>
    </row>
    <row r="142" ht="40.5" spans="1:4">
      <c r="A142" s="120" t="s">
        <v>1173</v>
      </c>
      <c r="B142" s="289" t="s">
        <v>1174</v>
      </c>
      <c r="C142" s="120">
        <v>178.8</v>
      </c>
      <c r="D142" s="90" t="s">
        <v>1175</v>
      </c>
    </row>
    <row r="143" ht="43.5" spans="1:4">
      <c r="A143" s="120" t="s">
        <v>1176</v>
      </c>
      <c r="B143" s="289" t="s">
        <v>1177</v>
      </c>
      <c r="C143" s="120">
        <v>2.2</v>
      </c>
      <c r="D143" s="90" t="s">
        <v>1178</v>
      </c>
    </row>
    <row r="144" ht="42" spans="1:4">
      <c r="A144" s="120" t="s">
        <v>1179</v>
      </c>
      <c r="B144" s="289" t="s">
        <v>1180</v>
      </c>
      <c r="C144" s="120">
        <v>10.6</v>
      </c>
      <c r="D144" s="90" t="s">
        <v>1181</v>
      </c>
    </row>
    <row r="145" ht="54" spans="1:4">
      <c r="A145" s="120" t="s">
        <v>1182</v>
      </c>
      <c r="B145" s="289" t="s">
        <v>1183</v>
      </c>
      <c r="C145" s="120">
        <v>139.6</v>
      </c>
      <c r="D145" s="90" t="s">
        <v>1184</v>
      </c>
    </row>
    <row r="146" ht="54" spans="1:4">
      <c r="A146" s="120" t="s">
        <v>1185</v>
      </c>
      <c r="B146" s="289" t="s">
        <v>1186</v>
      </c>
      <c r="C146" s="120">
        <v>526.1</v>
      </c>
      <c r="D146" s="90" t="s">
        <v>1187</v>
      </c>
    </row>
    <row r="147" ht="45" spans="1:4">
      <c r="A147" s="120" t="s">
        <v>1188</v>
      </c>
      <c r="B147" s="289" t="s">
        <v>1189</v>
      </c>
      <c r="C147" s="120">
        <v>4</v>
      </c>
      <c r="D147" s="90" t="s">
        <v>1190</v>
      </c>
    </row>
    <row r="148" ht="54" spans="1:4">
      <c r="A148" s="120" t="s">
        <v>1191</v>
      </c>
      <c r="B148" s="289" t="s">
        <v>1192</v>
      </c>
      <c r="C148" s="120">
        <v>20.5</v>
      </c>
      <c r="D148" s="90" t="s">
        <v>1193</v>
      </c>
    </row>
    <row r="149" ht="58.5" spans="1:4">
      <c r="A149" s="120" t="s">
        <v>1194</v>
      </c>
      <c r="B149" s="289" t="s">
        <v>1195</v>
      </c>
      <c r="C149" s="120">
        <v>262.6</v>
      </c>
      <c r="D149" s="90" t="s">
        <v>1196</v>
      </c>
    </row>
    <row r="150" ht="57" spans="1:4">
      <c r="A150" s="120" t="s">
        <v>1197</v>
      </c>
      <c r="B150" s="289" t="s">
        <v>1198</v>
      </c>
      <c r="C150" s="120">
        <v>482.47</v>
      </c>
      <c r="D150" s="90" t="s">
        <v>1199</v>
      </c>
    </row>
    <row r="151" ht="69" spans="1:4">
      <c r="A151" s="120" t="s">
        <v>1200</v>
      </c>
      <c r="B151" s="289" t="s">
        <v>1201</v>
      </c>
      <c r="C151" s="120">
        <v>462</v>
      </c>
      <c r="D151" s="90" t="s">
        <v>1202</v>
      </c>
    </row>
    <row r="152" ht="58.5" spans="1:4">
      <c r="A152" s="120" t="s">
        <v>1203</v>
      </c>
      <c r="B152" s="289" t="s">
        <v>1204</v>
      </c>
      <c r="C152" s="120">
        <v>37.9</v>
      </c>
      <c r="D152" s="90" t="s">
        <v>1205</v>
      </c>
    </row>
    <row r="153" ht="72" spans="1:4">
      <c r="A153" s="120" t="s">
        <v>1206</v>
      </c>
      <c r="B153" s="289" t="s">
        <v>1207</v>
      </c>
      <c r="C153" s="120">
        <v>158.1</v>
      </c>
      <c r="D153" s="90" t="s">
        <v>1208</v>
      </c>
    </row>
    <row r="154" ht="69" spans="1:4">
      <c r="A154" s="120" t="s">
        <v>1209</v>
      </c>
      <c r="B154" s="289" t="s">
        <v>1210</v>
      </c>
      <c r="C154" s="120">
        <v>30.32</v>
      </c>
      <c r="D154" s="90" t="s">
        <v>1211</v>
      </c>
    </row>
    <row r="155" ht="60" spans="1:4">
      <c r="A155" s="120" t="s">
        <v>1212</v>
      </c>
      <c r="B155" s="289" t="s">
        <v>1213</v>
      </c>
      <c r="C155" s="120">
        <v>62</v>
      </c>
      <c r="D155" s="90" t="s">
        <v>1214</v>
      </c>
    </row>
    <row r="156" ht="72" spans="1:4">
      <c r="A156" s="120" t="s">
        <v>1215</v>
      </c>
      <c r="B156" s="289" t="s">
        <v>1216</v>
      </c>
      <c r="C156" s="120">
        <v>109.26</v>
      </c>
      <c r="D156" s="90" t="s">
        <v>1217</v>
      </c>
    </row>
    <row r="157" ht="60" spans="1:4">
      <c r="A157" s="120" t="s">
        <v>1218</v>
      </c>
      <c r="B157" s="289" t="s">
        <v>1219</v>
      </c>
      <c r="C157" s="120">
        <v>133.4</v>
      </c>
      <c r="D157" s="90" t="s">
        <v>1220</v>
      </c>
    </row>
    <row r="158" ht="75" spans="1:4">
      <c r="A158" s="120" t="s">
        <v>1221</v>
      </c>
      <c r="B158" s="289" t="s">
        <v>1222</v>
      </c>
      <c r="C158" s="120">
        <v>75.9</v>
      </c>
      <c r="D158" s="90" t="s">
        <v>1223</v>
      </c>
    </row>
    <row r="159" ht="84" spans="1:4">
      <c r="A159" s="120" t="s">
        <v>1224</v>
      </c>
      <c r="B159" s="289" t="s">
        <v>1225</v>
      </c>
      <c r="C159" s="120">
        <v>35.3</v>
      </c>
      <c r="D159" s="90" t="s">
        <v>1226</v>
      </c>
    </row>
    <row r="160" ht="97.5" spans="1:4">
      <c r="A160" s="120" t="s">
        <v>1227</v>
      </c>
      <c r="B160" s="289" t="s">
        <v>1228</v>
      </c>
      <c r="C160" s="120">
        <v>202.8</v>
      </c>
      <c r="D160" s="90" t="s">
        <v>1229</v>
      </c>
    </row>
    <row r="161" ht="90" spans="1:4">
      <c r="A161" s="120" t="s">
        <v>1230</v>
      </c>
      <c r="B161" s="289" t="s">
        <v>1231</v>
      </c>
      <c r="C161" s="120">
        <v>356</v>
      </c>
      <c r="D161" s="90" t="s">
        <v>1232</v>
      </c>
    </row>
    <row r="162" ht="90" spans="1:4">
      <c r="A162" s="120" t="s">
        <v>1233</v>
      </c>
      <c r="B162" s="289" t="s">
        <v>1234</v>
      </c>
      <c r="C162" s="120">
        <v>336.1</v>
      </c>
      <c r="D162" s="90" t="s">
        <v>1235</v>
      </c>
    </row>
    <row r="163" ht="133.5" spans="1:4">
      <c r="A163" s="120" t="s">
        <v>1236</v>
      </c>
      <c r="B163" s="289" t="s">
        <v>1237</v>
      </c>
      <c r="C163" s="120">
        <v>115.8</v>
      </c>
      <c r="D163" s="90" t="s">
        <v>1238</v>
      </c>
    </row>
    <row r="164" ht="135" spans="1:4">
      <c r="A164" s="120" t="s">
        <v>1239</v>
      </c>
      <c r="B164" s="289" t="s">
        <v>1240</v>
      </c>
      <c r="C164" s="120">
        <v>80.01</v>
      </c>
      <c r="D164" s="90" t="s">
        <v>1241</v>
      </c>
    </row>
  </sheetData>
  <mergeCells count="1">
    <mergeCell ref="A1:D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3"/>
  <sheetViews>
    <sheetView workbookViewId="0">
      <selection activeCell="A1" sqref="A1:D1"/>
    </sheetView>
  </sheetViews>
  <sheetFormatPr defaultColWidth="9" defaultRowHeight="15" outlineLevelCol="3"/>
  <cols>
    <col min="1" max="1" width="7.88333333333333" style="212" customWidth="1"/>
    <col min="2" max="2" width="16" style="212" customWidth="1"/>
    <col min="3" max="3" width="16.1083333333333" style="212" customWidth="1"/>
    <col min="4" max="4" width="37.775" style="212" customWidth="1"/>
  </cols>
  <sheetData>
    <row r="1" ht="33.75" spans="1:4">
      <c r="A1" s="263" t="s">
        <v>1242</v>
      </c>
      <c r="B1" s="263"/>
      <c r="C1" s="263"/>
      <c r="D1" s="263"/>
    </row>
    <row r="2" ht="15.75" spans="1:4">
      <c r="A2" s="97" t="s">
        <v>1</v>
      </c>
      <c r="B2" s="97" t="s">
        <v>2</v>
      </c>
      <c r="C2" s="97" t="s">
        <v>3</v>
      </c>
      <c r="D2" s="97" t="s">
        <v>4</v>
      </c>
    </row>
    <row r="3" spans="1:4">
      <c r="A3" s="57" t="s">
        <v>1243</v>
      </c>
      <c r="B3" s="287" t="s">
        <v>1244</v>
      </c>
      <c r="C3" s="57">
        <v>2.7</v>
      </c>
      <c r="D3" s="57" t="s">
        <v>1245</v>
      </c>
    </row>
    <row r="4" spans="1:4">
      <c r="A4" s="57" t="s">
        <v>1246</v>
      </c>
      <c r="B4" s="287" t="s">
        <v>1247</v>
      </c>
      <c r="C4" s="57">
        <v>2.5</v>
      </c>
      <c r="D4" s="57" t="s">
        <v>14</v>
      </c>
    </row>
    <row r="5" spans="1:4">
      <c r="A5" s="57" t="s">
        <v>1248</v>
      </c>
      <c r="B5" s="287" t="s">
        <v>1249</v>
      </c>
      <c r="C5" s="57">
        <v>5.1</v>
      </c>
      <c r="D5" s="57" t="s">
        <v>14</v>
      </c>
    </row>
    <row r="6" spans="1:4">
      <c r="A6" s="57" t="s">
        <v>1250</v>
      </c>
      <c r="B6" s="287" t="s">
        <v>1251</v>
      </c>
      <c r="C6" s="57">
        <v>3.6</v>
      </c>
      <c r="D6" s="57" t="s">
        <v>1252</v>
      </c>
    </row>
    <row r="7" spans="1:4">
      <c r="A7" s="57" t="s">
        <v>1253</v>
      </c>
      <c r="B7" s="287" t="s">
        <v>1254</v>
      </c>
      <c r="C7" s="57">
        <v>0.7</v>
      </c>
      <c r="D7" s="57" t="s">
        <v>1255</v>
      </c>
    </row>
    <row r="8" spans="1:4">
      <c r="A8" s="57" t="s">
        <v>1256</v>
      </c>
      <c r="B8" s="287" t="s">
        <v>1257</v>
      </c>
      <c r="C8" s="57">
        <v>2</v>
      </c>
      <c r="D8" s="57" t="s">
        <v>1255</v>
      </c>
    </row>
    <row r="9" spans="1:4">
      <c r="A9" s="57" t="s">
        <v>1258</v>
      </c>
      <c r="B9" s="287" t="s">
        <v>1259</v>
      </c>
      <c r="C9" s="57">
        <v>9.1</v>
      </c>
      <c r="D9" s="57" t="s">
        <v>1260</v>
      </c>
    </row>
    <row r="10" spans="1:4">
      <c r="A10" s="57" t="s">
        <v>1261</v>
      </c>
      <c r="B10" s="287" t="s">
        <v>1262</v>
      </c>
      <c r="C10" s="57">
        <v>10.7</v>
      </c>
      <c r="D10" s="57" t="s">
        <v>1263</v>
      </c>
    </row>
    <row r="11" spans="1:4">
      <c r="A11" s="57" t="s">
        <v>1264</v>
      </c>
      <c r="B11" s="287" t="s">
        <v>1265</v>
      </c>
      <c r="C11" s="57">
        <v>3</v>
      </c>
      <c r="D11" s="57" t="s">
        <v>50</v>
      </c>
    </row>
    <row r="12" spans="1:4">
      <c r="A12" s="57" t="s">
        <v>1266</v>
      </c>
      <c r="B12" s="287" t="s">
        <v>1267</v>
      </c>
      <c r="C12" s="57">
        <v>10</v>
      </c>
      <c r="D12" s="57" t="s">
        <v>76</v>
      </c>
    </row>
    <row r="13" spans="1:4">
      <c r="A13" s="57" t="s">
        <v>1268</v>
      </c>
      <c r="B13" s="287" t="s">
        <v>1269</v>
      </c>
      <c r="C13" s="57">
        <v>2.4</v>
      </c>
      <c r="D13" s="57" t="s">
        <v>50</v>
      </c>
    </row>
    <row r="14" spans="1:4">
      <c r="A14" s="57" t="s">
        <v>1270</v>
      </c>
      <c r="B14" s="287" t="s">
        <v>1271</v>
      </c>
      <c r="C14" s="57">
        <v>10</v>
      </c>
      <c r="D14" s="57" t="s">
        <v>76</v>
      </c>
    </row>
    <row r="15" spans="1:4">
      <c r="A15" s="57" t="s">
        <v>1272</v>
      </c>
      <c r="B15" s="287" t="s">
        <v>1273</v>
      </c>
      <c r="C15" s="57">
        <v>3</v>
      </c>
      <c r="D15" s="57" t="s">
        <v>50</v>
      </c>
    </row>
    <row r="16" spans="1:4">
      <c r="A16" s="57" t="s">
        <v>1274</v>
      </c>
      <c r="B16" s="287" t="s">
        <v>1275</v>
      </c>
      <c r="C16" s="57">
        <v>10.6</v>
      </c>
      <c r="D16" s="57" t="s">
        <v>1276</v>
      </c>
    </row>
    <row r="17" spans="1:4">
      <c r="A17" s="57" t="s">
        <v>1277</v>
      </c>
      <c r="B17" s="287" t="s">
        <v>1278</v>
      </c>
      <c r="C17" s="57">
        <v>5.6</v>
      </c>
      <c r="D17" s="57" t="s">
        <v>76</v>
      </c>
    </row>
    <row r="18" spans="1:4">
      <c r="A18" s="57" t="s">
        <v>1279</v>
      </c>
      <c r="B18" s="287" t="s">
        <v>1280</v>
      </c>
      <c r="C18" s="57">
        <v>9.6</v>
      </c>
      <c r="D18" s="57" t="s">
        <v>76</v>
      </c>
    </row>
    <row r="19" spans="1:4">
      <c r="A19" s="57" t="s">
        <v>1281</v>
      </c>
      <c r="B19" s="57" t="s">
        <v>1282</v>
      </c>
      <c r="C19" s="57">
        <v>10.3</v>
      </c>
      <c r="D19" s="57" t="s">
        <v>1276</v>
      </c>
    </row>
    <row r="20" spans="1:4">
      <c r="A20" s="57" t="s">
        <v>1283</v>
      </c>
      <c r="B20" s="287" t="s">
        <v>1284</v>
      </c>
      <c r="C20" s="57">
        <v>2.7</v>
      </c>
      <c r="D20" s="57" t="s">
        <v>76</v>
      </c>
    </row>
    <row r="21" spans="1:4">
      <c r="A21" s="57" t="s">
        <v>1285</v>
      </c>
      <c r="B21" s="287" t="s">
        <v>1286</v>
      </c>
      <c r="C21" s="57">
        <v>4.7</v>
      </c>
      <c r="D21" s="57" t="s">
        <v>1287</v>
      </c>
    </row>
    <row r="22" spans="1:4">
      <c r="A22" s="57" t="s">
        <v>1288</v>
      </c>
      <c r="B22" s="287" t="s">
        <v>1289</v>
      </c>
      <c r="C22" s="57">
        <v>10.9</v>
      </c>
      <c r="D22" s="57" t="s">
        <v>1287</v>
      </c>
    </row>
    <row r="23" spans="1:4">
      <c r="A23" s="57" t="s">
        <v>1290</v>
      </c>
      <c r="B23" s="287" t="s">
        <v>1291</v>
      </c>
      <c r="C23" s="57">
        <v>1.4</v>
      </c>
      <c r="D23" s="57" t="s">
        <v>108</v>
      </c>
    </row>
    <row r="24" spans="1:4">
      <c r="A24" s="57" t="s">
        <v>1292</v>
      </c>
      <c r="B24" s="287" t="s">
        <v>1293</v>
      </c>
      <c r="C24" s="57">
        <v>2.5</v>
      </c>
      <c r="D24" s="57" t="s">
        <v>1294</v>
      </c>
    </row>
    <row r="25" spans="1:4">
      <c r="A25" s="57" t="s">
        <v>1295</v>
      </c>
      <c r="B25" s="287" t="s">
        <v>1296</v>
      </c>
      <c r="C25" s="57">
        <v>0.9</v>
      </c>
      <c r="D25" s="57" t="s">
        <v>108</v>
      </c>
    </row>
    <row r="26" spans="1:4">
      <c r="A26" s="57" t="s">
        <v>1297</v>
      </c>
      <c r="B26" s="287" t="s">
        <v>1298</v>
      </c>
      <c r="C26" s="57">
        <v>78</v>
      </c>
      <c r="D26" s="57" t="s">
        <v>1299</v>
      </c>
    </row>
    <row r="27" spans="1:4">
      <c r="A27" s="57" t="s">
        <v>1300</v>
      </c>
      <c r="B27" s="287" t="s">
        <v>1301</v>
      </c>
      <c r="C27" s="57">
        <v>17.5</v>
      </c>
      <c r="D27" s="57" t="s">
        <v>1302</v>
      </c>
    </row>
    <row r="28" spans="1:4">
      <c r="A28" s="57" t="s">
        <v>1303</v>
      </c>
      <c r="B28" s="287" t="s">
        <v>1304</v>
      </c>
      <c r="C28" s="57">
        <v>17.7</v>
      </c>
      <c r="D28" s="57" t="s">
        <v>1305</v>
      </c>
    </row>
    <row r="29" spans="1:4">
      <c r="A29" s="57" t="s">
        <v>1306</v>
      </c>
      <c r="B29" s="287" t="s">
        <v>1307</v>
      </c>
      <c r="C29" s="57">
        <v>17.6</v>
      </c>
      <c r="D29" s="57" t="s">
        <v>1305</v>
      </c>
    </row>
    <row r="30" spans="1:4">
      <c r="A30" s="57" t="s">
        <v>1308</v>
      </c>
      <c r="B30" s="287" t="s">
        <v>1309</v>
      </c>
      <c r="C30" s="57">
        <v>15.5</v>
      </c>
      <c r="D30" s="57" t="s">
        <v>1310</v>
      </c>
    </row>
    <row r="31" spans="1:4">
      <c r="A31" s="57" t="s">
        <v>1311</v>
      </c>
      <c r="B31" s="287" t="s">
        <v>1312</v>
      </c>
      <c r="C31" s="57">
        <v>12.2</v>
      </c>
      <c r="D31" s="57" t="s">
        <v>1310</v>
      </c>
    </row>
    <row r="32" spans="1:4">
      <c r="A32" s="57" t="s">
        <v>1313</v>
      </c>
      <c r="B32" s="57" t="s">
        <v>1314</v>
      </c>
      <c r="C32" s="57">
        <v>0.7</v>
      </c>
      <c r="D32" s="57" t="s">
        <v>1315</v>
      </c>
    </row>
    <row r="33" spans="1:4">
      <c r="A33" s="57" t="s">
        <v>1316</v>
      </c>
      <c r="B33" s="57" t="s">
        <v>1317</v>
      </c>
      <c r="C33" s="57">
        <v>8.2</v>
      </c>
      <c r="D33" s="57" t="s">
        <v>1318</v>
      </c>
    </row>
    <row r="34" spans="1:4">
      <c r="A34" s="57" t="s">
        <v>1319</v>
      </c>
      <c r="B34" s="287" t="s">
        <v>1320</v>
      </c>
      <c r="C34" s="57">
        <v>75.1</v>
      </c>
      <c r="D34" s="57" t="s">
        <v>1321</v>
      </c>
    </row>
    <row r="35" spans="1:4">
      <c r="A35" s="57" t="s">
        <v>1322</v>
      </c>
      <c r="B35" s="287" t="s">
        <v>1323</v>
      </c>
      <c r="C35" s="57">
        <v>12.5</v>
      </c>
      <c r="D35" s="57" t="s">
        <v>1324</v>
      </c>
    </row>
    <row r="36" spans="1:4">
      <c r="A36" s="57" t="s">
        <v>1325</v>
      </c>
      <c r="B36" s="287" t="s">
        <v>1326</v>
      </c>
      <c r="C36" s="57">
        <v>10.6</v>
      </c>
      <c r="D36" s="57" t="s">
        <v>1327</v>
      </c>
    </row>
    <row r="37" spans="1:4">
      <c r="A37" s="57" t="s">
        <v>1328</v>
      </c>
      <c r="B37" s="287" t="s">
        <v>1329</v>
      </c>
      <c r="C37" s="57">
        <v>5</v>
      </c>
      <c r="D37" s="57" t="s">
        <v>1330</v>
      </c>
    </row>
    <row r="38" spans="1:4">
      <c r="A38" s="57" t="s">
        <v>1331</v>
      </c>
      <c r="B38" s="287" t="s">
        <v>1332</v>
      </c>
      <c r="C38" s="57">
        <v>1.4</v>
      </c>
      <c r="D38" s="57" t="s">
        <v>1333</v>
      </c>
    </row>
    <row r="39" spans="1:4">
      <c r="A39" s="57" t="s">
        <v>1334</v>
      </c>
      <c r="B39" s="287" t="s">
        <v>1335</v>
      </c>
      <c r="C39" s="57">
        <v>1.4</v>
      </c>
      <c r="D39" s="57" t="s">
        <v>1333</v>
      </c>
    </row>
    <row r="40" spans="1:4">
      <c r="A40" s="57" t="s">
        <v>1336</v>
      </c>
      <c r="B40" s="287" t="s">
        <v>1337</v>
      </c>
      <c r="C40" s="57">
        <v>1.4</v>
      </c>
      <c r="D40" s="57" t="s">
        <v>1333</v>
      </c>
    </row>
    <row r="41" spans="1:4">
      <c r="A41" s="57" t="s">
        <v>1338</v>
      </c>
      <c r="B41" s="287" t="s">
        <v>1339</v>
      </c>
      <c r="C41" s="57">
        <v>0.4</v>
      </c>
      <c r="D41" s="57" t="s">
        <v>1333</v>
      </c>
    </row>
    <row r="42" spans="1:4">
      <c r="A42" s="57" t="s">
        <v>1340</v>
      </c>
      <c r="B42" s="287" t="s">
        <v>1341</v>
      </c>
      <c r="C42" s="57">
        <v>1.2</v>
      </c>
      <c r="D42" s="57" t="s">
        <v>1333</v>
      </c>
    </row>
    <row r="43" spans="1:4">
      <c r="A43" s="57" t="s">
        <v>1342</v>
      </c>
      <c r="B43" s="287" t="s">
        <v>1343</v>
      </c>
      <c r="C43" s="57">
        <v>1.5</v>
      </c>
      <c r="D43" s="57" t="s">
        <v>1333</v>
      </c>
    </row>
    <row r="44" spans="1:4">
      <c r="A44" s="57" t="s">
        <v>1264</v>
      </c>
      <c r="B44" s="287" t="s">
        <v>1344</v>
      </c>
      <c r="C44" s="57">
        <v>0.6</v>
      </c>
      <c r="D44" s="57" t="s">
        <v>1333</v>
      </c>
    </row>
    <row r="45" spans="1:4">
      <c r="A45" s="57" t="s">
        <v>1345</v>
      </c>
      <c r="B45" s="287" t="s">
        <v>1346</v>
      </c>
      <c r="C45" s="57">
        <v>13.9</v>
      </c>
      <c r="D45" s="57" t="s">
        <v>1347</v>
      </c>
    </row>
    <row r="46" spans="1:4">
      <c r="A46" s="57" t="s">
        <v>1348</v>
      </c>
      <c r="B46" s="287" t="s">
        <v>1349</v>
      </c>
      <c r="C46" s="57">
        <v>156</v>
      </c>
      <c r="D46" s="57" t="s">
        <v>1350</v>
      </c>
    </row>
    <row r="47" spans="1:4">
      <c r="A47" s="57" t="s">
        <v>1351</v>
      </c>
      <c r="B47" s="287" t="s">
        <v>1352</v>
      </c>
      <c r="C47" s="57">
        <v>4.2</v>
      </c>
      <c r="D47" s="57" t="s">
        <v>1353</v>
      </c>
    </row>
    <row r="48" spans="1:4">
      <c r="A48" s="57" t="s">
        <v>1354</v>
      </c>
      <c r="B48" s="287" t="s">
        <v>1355</v>
      </c>
      <c r="C48" s="57">
        <v>4</v>
      </c>
      <c r="D48" s="57" t="s">
        <v>1353</v>
      </c>
    </row>
    <row r="49" spans="1:4">
      <c r="A49" s="57" t="s">
        <v>1356</v>
      </c>
      <c r="B49" s="287" t="s">
        <v>1357</v>
      </c>
      <c r="C49" s="57">
        <v>1</v>
      </c>
      <c r="D49" s="57" t="s">
        <v>346</v>
      </c>
    </row>
    <row r="50" spans="1:4">
      <c r="A50" s="57" t="s">
        <v>1358</v>
      </c>
      <c r="B50" s="287" t="s">
        <v>1359</v>
      </c>
      <c r="C50" s="57">
        <v>0.9</v>
      </c>
      <c r="D50" s="57" t="s">
        <v>346</v>
      </c>
    </row>
    <row r="51" spans="1:4">
      <c r="A51" s="57" t="s">
        <v>1360</v>
      </c>
      <c r="B51" s="287" t="s">
        <v>1361</v>
      </c>
      <c r="C51" s="57">
        <v>1</v>
      </c>
      <c r="D51" s="57" t="s">
        <v>346</v>
      </c>
    </row>
    <row r="52" spans="1:4">
      <c r="A52" s="57" t="s">
        <v>1362</v>
      </c>
      <c r="B52" s="287" t="s">
        <v>1363</v>
      </c>
      <c r="C52" s="57">
        <v>1.5</v>
      </c>
      <c r="D52" s="57" t="s">
        <v>346</v>
      </c>
    </row>
    <row r="53" spans="1:4">
      <c r="A53" s="57" t="s">
        <v>1364</v>
      </c>
      <c r="B53" s="287" t="s">
        <v>1365</v>
      </c>
      <c r="C53" s="57">
        <v>1.5</v>
      </c>
      <c r="D53" s="57" t="s">
        <v>346</v>
      </c>
    </row>
    <row r="54" spans="1:4">
      <c r="A54" s="57" t="s">
        <v>1366</v>
      </c>
      <c r="B54" s="287" t="s">
        <v>1367</v>
      </c>
      <c r="C54" s="57">
        <v>4.1</v>
      </c>
      <c r="D54" s="57" t="s">
        <v>346</v>
      </c>
    </row>
    <row r="55" spans="1:4">
      <c r="A55" s="57" t="s">
        <v>1368</v>
      </c>
      <c r="B55" s="287" t="s">
        <v>1369</v>
      </c>
      <c r="C55" s="57">
        <v>1.7</v>
      </c>
      <c r="D55" s="57" t="s">
        <v>346</v>
      </c>
    </row>
    <row r="56" spans="1:4">
      <c r="A56" s="57" t="s">
        <v>1370</v>
      </c>
      <c r="B56" s="287" t="s">
        <v>1371</v>
      </c>
      <c r="C56" s="57">
        <v>1.4</v>
      </c>
      <c r="D56" s="57" t="s">
        <v>346</v>
      </c>
    </row>
    <row r="57" spans="1:4">
      <c r="A57" s="57" t="s">
        <v>1372</v>
      </c>
      <c r="B57" s="287" t="s">
        <v>1373</v>
      </c>
      <c r="C57" s="57">
        <v>17.4</v>
      </c>
      <c r="D57" s="57" t="s">
        <v>1374</v>
      </c>
    </row>
    <row r="58" spans="1:4">
      <c r="A58" s="57" t="s">
        <v>1375</v>
      </c>
      <c r="B58" s="287" t="s">
        <v>1376</v>
      </c>
      <c r="C58" s="57">
        <v>10.9</v>
      </c>
      <c r="D58" s="57" t="s">
        <v>1377</v>
      </c>
    </row>
    <row r="59" spans="1:4">
      <c r="A59" s="57" t="s">
        <v>1378</v>
      </c>
      <c r="B59" s="287" t="s">
        <v>1379</v>
      </c>
      <c r="C59" s="57">
        <v>3.6</v>
      </c>
      <c r="D59" s="57" t="s">
        <v>1380</v>
      </c>
    </row>
    <row r="60" spans="1:4">
      <c r="A60" s="57" t="s">
        <v>1381</v>
      </c>
      <c r="B60" s="287" t="s">
        <v>1382</v>
      </c>
      <c r="C60" s="57">
        <v>2</v>
      </c>
      <c r="D60" s="57" t="s">
        <v>1383</v>
      </c>
    </row>
    <row r="61" spans="1:4">
      <c r="A61" s="57" t="s">
        <v>1384</v>
      </c>
      <c r="B61" s="287" t="s">
        <v>1385</v>
      </c>
      <c r="C61" s="57">
        <v>3.1</v>
      </c>
      <c r="D61" s="57" t="s">
        <v>375</v>
      </c>
    </row>
    <row r="62" spans="1:4">
      <c r="A62" s="57" t="s">
        <v>1386</v>
      </c>
      <c r="B62" s="287" t="s">
        <v>1387</v>
      </c>
      <c r="C62" s="57">
        <v>85.1</v>
      </c>
      <c r="D62" s="57" t="s">
        <v>382</v>
      </c>
    </row>
    <row r="63" spans="1:4">
      <c r="A63" s="57" t="s">
        <v>1388</v>
      </c>
      <c r="B63" s="287" t="s">
        <v>1389</v>
      </c>
      <c r="C63" s="57">
        <v>3.5</v>
      </c>
      <c r="D63" s="57" t="s">
        <v>375</v>
      </c>
    </row>
    <row r="64" spans="1:4">
      <c r="A64" s="57" t="s">
        <v>1390</v>
      </c>
      <c r="B64" s="287" t="s">
        <v>1391</v>
      </c>
      <c r="C64" s="57">
        <v>3.2</v>
      </c>
      <c r="D64" s="57" t="s">
        <v>375</v>
      </c>
    </row>
    <row r="65" spans="1:4">
      <c r="A65" s="57" t="s">
        <v>1392</v>
      </c>
      <c r="B65" s="287" t="s">
        <v>1393</v>
      </c>
      <c r="C65" s="57">
        <v>2.9</v>
      </c>
      <c r="D65" s="57" t="s">
        <v>1394</v>
      </c>
    </row>
    <row r="66" spans="1:4">
      <c r="A66" s="57" t="s">
        <v>1395</v>
      </c>
      <c r="B66" s="287" t="s">
        <v>1396</v>
      </c>
      <c r="C66" s="57">
        <v>4.4</v>
      </c>
      <c r="D66" s="57" t="s">
        <v>1394</v>
      </c>
    </row>
    <row r="67" spans="1:4">
      <c r="A67" s="57" t="s">
        <v>1397</v>
      </c>
      <c r="B67" s="287" t="s">
        <v>1398</v>
      </c>
      <c r="C67" s="57">
        <v>3.9</v>
      </c>
      <c r="D67" s="57" t="s">
        <v>1399</v>
      </c>
    </row>
    <row r="68" spans="1:4">
      <c r="A68" s="57" t="s">
        <v>1400</v>
      </c>
      <c r="B68" s="287" t="s">
        <v>1401</v>
      </c>
      <c r="C68" s="57">
        <v>3.2</v>
      </c>
      <c r="D68" s="57" t="s">
        <v>1399</v>
      </c>
    </row>
    <row r="69" spans="1:4">
      <c r="A69" s="57" t="s">
        <v>1402</v>
      </c>
      <c r="B69" s="287" t="s">
        <v>1403</v>
      </c>
      <c r="C69" s="264">
        <v>4</v>
      </c>
      <c r="D69" s="57" t="s">
        <v>1399</v>
      </c>
    </row>
    <row r="70" spans="1:4">
      <c r="A70" s="57" t="s">
        <v>1404</v>
      </c>
      <c r="B70" s="287" t="s">
        <v>1405</v>
      </c>
      <c r="C70" s="57">
        <v>1.6</v>
      </c>
      <c r="D70" s="57" t="s">
        <v>1394</v>
      </c>
    </row>
    <row r="71" spans="1:4">
      <c r="A71" s="57" t="s">
        <v>1406</v>
      </c>
      <c r="B71" s="287" t="s">
        <v>1407</v>
      </c>
      <c r="C71" s="57">
        <v>18.8</v>
      </c>
      <c r="D71" s="57" t="s">
        <v>1408</v>
      </c>
    </row>
    <row r="72" spans="1:4">
      <c r="A72" s="57" t="s">
        <v>1409</v>
      </c>
      <c r="B72" s="287" t="s">
        <v>1410</v>
      </c>
      <c r="C72" s="57">
        <v>14.5</v>
      </c>
      <c r="D72" s="57" t="s">
        <v>1411</v>
      </c>
    </row>
    <row r="73" spans="1:4">
      <c r="A73" s="57" t="s">
        <v>1412</v>
      </c>
      <c r="B73" s="287" t="s">
        <v>1413</v>
      </c>
      <c r="C73" s="57">
        <v>13.9</v>
      </c>
      <c r="D73" s="57" t="s">
        <v>1414</v>
      </c>
    </row>
    <row r="74" spans="1:4">
      <c r="A74" s="57" t="s">
        <v>1415</v>
      </c>
      <c r="B74" s="287" t="s">
        <v>1416</v>
      </c>
      <c r="C74" s="57">
        <v>5.5</v>
      </c>
      <c r="D74" s="57" t="s">
        <v>1417</v>
      </c>
    </row>
    <row r="75" spans="1:4">
      <c r="A75" s="57" t="s">
        <v>1418</v>
      </c>
      <c r="B75" s="287" t="s">
        <v>1419</v>
      </c>
      <c r="C75" s="57">
        <v>17</v>
      </c>
      <c r="D75" s="57" t="s">
        <v>1420</v>
      </c>
    </row>
    <row r="76" spans="1:4">
      <c r="A76" s="57" t="s">
        <v>1421</v>
      </c>
      <c r="B76" s="287" t="s">
        <v>1422</v>
      </c>
      <c r="C76" s="57">
        <v>5.1</v>
      </c>
      <c r="D76" s="57" t="s">
        <v>1423</v>
      </c>
    </row>
    <row r="77" spans="1:4">
      <c r="A77" s="57" t="s">
        <v>1424</v>
      </c>
      <c r="B77" s="287" t="s">
        <v>1425</v>
      </c>
      <c r="C77" s="57">
        <v>2.9</v>
      </c>
      <c r="D77" s="57" t="s">
        <v>1426</v>
      </c>
    </row>
    <row r="78" spans="1:4">
      <c r="A78" s="57" t="s">
        <v>1427</v>
      </c>
      <c r="B78" s="287" t="s">
        <v>1428</v>
      </c>
      <c r="C78" s="57">
        <v>1.4</v>
      </c>
      <c r="D78" s="57" t="s">
        <v>1429</v>
      </c>
    </row>
    <row r="79" spans="1:4">
      <c r="A79" s="57" t="s">
        <v>1430</v>
      </c>
      <c r="B79" s="287" t="s">
        <v>1431</v>
      </c>
      <c r="C79" s="57">
        <v>5.1</v>
      </c>
      <c r="D79" s="57" t="s">
        <v>228</v>
      </c>
    </row>
    <row r="80" spans="1:4">
      <c r="A80" s="57" t="s">
        <v>1432</v>
      </c>
      <c r="B80" s="287" t="s">
        <v>1433</v>
      </c>
      <c r="C80" s="57">
        <v>8</v>
      </c>
      <c r="D80" s="57" t="s">
        <v>1434</v>
      </c>
    </row>
    <row r="81" spans="1:4">
      <c r="A81" s="57" t="s">
        <v>1435</v>
      </c>
      <c r="B81" s="287" t="s">
        <v>1436</v>
      </c>
      <c r="C81" s="57">
        <v>5.3</v>
      </c>
      <c r="D81" s="57" t="s">
        <v>1437</v>
      </c>
    </row>
    <row r="82" spans="1:4">
      <c r="A82" s="57" t="s">
        <v>1438</v>
      </c>
      <c r="B82" s="287" t="s">
        <v>1439</v>
      </c>
      <c r="C82" s="57">
        <v>14.6</v>
      </c>
      <c r="D82" s="57" t="s">
        <v>1440</v>
      </c>
    </row>
    <row r="83" spans="1:4">
      <c r="A83" s="57" t="s">
        <v>1441</v>
      </c>
      <c r="B83" s="287" t="s">
        <v>1442</v>
      </c>
      <c r="C83" s="57">
        <v>14.6</v>
      </c>
      <c r="D83" s="265" t="s">
        <v>1440</v>
      </c>
    </row>
    <row r="84" spans="1:4">
      <c r="A84" s="57" t="s">
        <v>1443</v>
      </c>
      <c r="B84" s="57" t="s">
        <v>1444</v>
      </c>
      <c r="C84" s="57">
        <v>17.4</v>
      </c>
      <c r="D84" s="57" t="s">
        <v>1445</v>
      </c>
    </row>
    <row r="85" ht="27" spans="1:4">
      <c r="A85" s="57" t="s">
        <v>1446</v>
      </c>
      <c r="B85" s="287" t="s">
        <v>1447</v>
      </c>
      <c r="C85" s="57">
        <v>10.8</v>
      </c>
      <c r="D85" s="266" t="s">
        <v>1448</v>
      </c>
    </row>
    <row r="86" ht="28.5" spans="1:4">
      <c r="A86" s="52" t="s">
        <v>1449</v>
      </c>
      <c r="B86" s="291" t="s">
        <v>1450</v>
      </c>
      <c r="C86" s="52">
        <v>20.9</v>
      </c>
      <c r="D86" s="52" t="s">
        <v>1451</v>
      </c>
    </row>
    <row r="87" ht="28.5" spans="1:4">
      <c r="A87" s="57" t="s">
        <v>1452</v>
      </c>
      <c r="B87" s="287" t="s">
        <v>1453</v>
      </c>
      <c r="C87" s="57">
        <v>1</v>
      </c>
      <c r="D87" s="52" t="s">
        <v>1454</v>
      </c>
    </row>
    <row r="88" ht="28.5" spans="1:4">
      <c r="A88" s="52" t="s">
        <v>1455</v>
      </c>
      <c r="B88" s="291" t="s">
        <v>1456</v>
      </c>
      <c r="C88" s="52">
        <v>11.1</v>
      </c>
      <c r="D88" s="52" t="s">
        <v>1457</v>
      </c>
    </row>
    <row r="89" ht="28.5" spans="1:4">
      <c r="A89" s="57" t="s">
        <v>1458</v>
      </c>
      <c r="B89" s="287" t="s">
        <v>1459</v>
      </c>
      <c r="C89" s="57">
        <v>20.6</v>
      </c>
      <c r="D89" s="52" t="s">
        <v>1460</v>
      </c>
    </row>
    <row r="90" ht="28.5" spans="1:4">
      <c r="A90" s="57" t="s">
        <v>1461</v>
      </c>
      <c r="B90" s="287" t="s">
        <v>1462</v>
      </c>
      <c r="C90" s="57">
        <v>8.2</v>
      </c>
      <c r="D90" s="52" t="s">
        <v>1463</v>
      </c>
    </row>
    <row r="91" ht="28.5" spans="1:4">
      <c r="A91" s="57" t="s">
        <v>1464</v>
      </c>
      <c r="B91" s="287" t="s">
        <v>1465</v>
      </c>
      <c r="C91" s="57">
        <v>79.1</v>
      </c>
      <c r="D91" s="52" t="s">
        <v>1466</v>
      </c>
    </row>
    <row r="92" ht="28.5" spans="1:4">
      <c r="A92" s="57" t="s">
        <v>1467</v>
      </c>
      <c r="B92" s="287" t="s">
        <v>1468</v>
      </c>
      <c r="C92" s="57">
        <v>301.2</v>
      </c>
      <c r="D92" s="52" t="s">
        <v>1469</v>
      </c>
    </row>
    <row r="93" ht="28.5" spans="1:4">
      <c r="A93" s="57" t="s">
        <v>1470</v>
      </c>
      <c r="B93" s="287" t="s">
        <v>1471</v>
      </c>
      <c r="C93" s="57">
        <v>5.8</v>
      </c>
      <c r="D93" s="52" t="s">
        <v>1472</v>
      </c>
    </row>
    <row r="94" ht="27" spans="1:4">
      <c r="A94" s="57" t="s">
        <v>1473</v>
      </c>
      <c r="B94" s="287" t="s">
        <v>1474</v>
      </c>
      <c r="C94" s="57">
        <v>100.5</v>
      </c>
      <c r="D94" s="52" t="s">
        <v>1475</v>
      </c>
    </row>
    <row r="95" ht="27" spans="1:4">
      <c r="A95" s="57" t="s">
        <v>1476</v>
      </c>
      <c r="B95" s="287" t="s">
        <v>1477</v>
      </c>
      <c r="C95" s="57">
        <v>101</v>
      </c>
      <c r="D95" s="52" t="s">
        <v>1478</v>
      </c>
    </row>
    <row r="96" ht="28.5" spans="1:4">
      <c r="A96" s="57" t="s">
        <v>1479</v>
      </c>
      <c r="B96" s="287" t="s">
        <v>1480</v>
      </c>
      <c r="C96" s="57">
        <v>3</v>
      </c>
      <c r="D96" s="52" t="s">
        <v>1481</v>
      </c>
    </row>
    <row r="97" ht="28.5" spans="1:4">
      <c r="A97" s="57" t="s">
        <v>1482</v>
      </c>
      <c r="B97" s="287" t="s">
        <v>1483</v>
      </c>
      <c r="C97" s="57">
        <v>17.2</v>
      </c>
      <c r="D97" s="52" t="s">
        <v>1484</v>
      </c>
    </row>
    <row r="98" ht="27" spans="1:4">
      <c r="A98" s="57" t="s">
        <v>1485</v>
      </c>
      <c r="B98" s="287" t="s">
        <v>1486</v>
      </c>
      <c r="C98" s="57">
        <v>4.4</v>
      </c>
      <c r="D98" s="52" t="s">
        <v>1487</v>
      </c>
    </row>
    <row r="99" ht="28.5" spans="1:4">
      <c r="A99" s="57" t="s">
        <v>1488</v>
      </c>
      <c r="B99" s="287" t="s">
        <v>1489</v>
      </c>
      <c r="C99" s="57">
        <v>4.4</v>
      </c>
      <c r="D99" s="52" t="s">
        <v>1490</v>
      </c>
    </row>
    <row r="100" ht="27" spans="1:4">
      <c r="A100" s="57" t="s">
        <v>1491</v>
      </c>
      <c r="B100" s="287" t="s">
        <v>1492</v>
      </c>
      <c r="C100" s="57">
        <v>65</v>
      </c>
      <c r="D100" s="52" t="s">
        <v>1493</v>
      </c>
    </row>
    <row r="101" ht="30" spans="1:4">
      <c r="A101" s="57" t="s">
        <v>1494</v>
      </c>
      <c r="B101" s="287" t="s">
        <v>1495</v>
      </c>
      <c r="C101" s="57">
        <v>40.2</v>
      </c>
      <c r="D101" s="52" t="s">
        <v>1496</v>
      </c>
    </row>
    <row r="102" ht="30" spans="1:4">
      <c r="A102" s="57" t="s">
        <v>1497</v>
      </c>
      <c r="B102" s="287" t="s">
        <v>1498</v>
      </c>
      <c r="C102" s="57">
        <v>17.3</v>
      </c>
      <c r="D102" s="52" t="s">
        <v>1499</v>
      </c>
    </row>
    <row r="103" ht="30" spans="1:4">
      <c r="A103" s="57" t="s">
        <v>1500</v>
      </c>
      <c r="B103" s="287" t="s">
        <v>1501</v>
      </c>
      <c r="C103" s="57">
        <v>132.5</v>
      </c>
      <c r="D103" s="52" t="s">
        <v>1502</v>
      </c>
    </row>
    <row r="104" ht="42" spans="1:4">
      <c r="A104" s="57" t="s">
        <v>1503</v>
      </c>
      <c r="B104" s="287" t="s">
        <v>1504</v>
      </c>
      <c r="C104" s="57">
        <v>20.5</v>
      </c>
      <c r="D104" s="52" t="s">
        <v>1505</v>
      </c>
    </row>
    <row r="105" ht="40.5" spans="1:4">
      <c r="A105" s="57" t="s">
        <v>1506</v>
      </c>
      <c r="B105" s="287" t="s">
        <v>1507</v>
      </c>
      <c r="C105" s="57">
        <v>576.3</v>
      </c>
      <c r="D105" s="52" t="s">
        <v>1508</v>
      </c>
    </row>
    <row r="106" ht="45" spans="1:4">
      <c r="A106" s="57" t="s">
        <v>1509</v>
      </c>
      <c r="B106" s="287" t="s">
        <v>1510</v>
      </c>
      <c r="C106" s="57">
        <v>171</v>
      </c>
      <c r="D106" s="52" t="s">
        <v>1511</v>
      </c>
    </row>
    <row r="107" ht="54" spans="1:4">
      <c r="A107" s="57" t="s">
        <v>1512</v>
      </c>
      <c r="B107" s="287" t="s">
        <v>1513</v>
      </c>
      <c r="C107" s="57">
        <v>137</v>
      </c>
      <c r="D107" s="52" t="s">
        <v>1514</v>
      </c>
    </row>
    <row r="108" ht="54" spans="1:4">
      <c r="A108" s="57" t="s">
        <v>1515</v>
      </c>
      <c r="B108" s="287" t="s">
        <v>1516</v>
      </c>
      <c r="C108" s="57">
        <v>252.3</v>
      </c>
      <c r="D108" s="52" t="s">
        <v>1517</v>
      </c>
    </row>
    <row r="109" spans="1:4">
      <c r="A109" s="102"/>
      <c r="B109" s="102"/>
      <c r="C109" s="102"/>
      <c r="D109" s="94"/>
    </row>
    <row r="110" ht="15.75" spans="1:4">
      <c r="A110" s="83"/>
      <c r="B110" s="83"/>
      <c r="C110" s="83"/>
      <c r="D110" s="83"/>
    </row>
    <row r="111" ht="15.75" spans="1:4">
      <c r="A111" s="83"/>
      <c r="B111" s="83"/>
      <c r="C111" s="83"/>
      <c r="D111" s="83"/>
    </row>
    <row r="112" ht="15.75" spans="1:4">
      <c r="A112" s="83"/>
      <c r="B112" s="83"/>
      <c r="C112" s="83"/>
      <c r="D112" s="83"/>
    </row>
    <row r="113" ht="15.75" spans="1:4">
      <c r="A113" s="83"/>
      <c r="B113" s="83"/>
      <c r="C113" s="83"/>
      <c r="D113" s="83"/>
    </row>
  </sheetData>
  <mergeCells count="5">
    <mergeCell ref="A1:D1"/>
    <mergeCell ref="A110:D110"/>
    <mergeCell ref="A111:D111"/>
    <mergeCell ref="A112:D112"/>
    <mergeCell ref="A113:D113"/>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89"/>
  <sheetViews>
    <sheetView workbookViewId="0">
      <selection activeCell="A1" sqref="A1:D1"/>
    </sheetView>
  </sheetViews>
  <sheetFormatPr defaultColWidth="9" defaultRowHeight="13.5" outlineLevelCol="3"/>
  <cols>
    <col min="1" max="1" width="8.10833333333333" style="228" customWidth="1"/>
    <col min="2" max="2" width="17.4416666666667" style="254" customWidth="1"/>
    <col min="3" max="3" width="14.8833333333333" style="228" customWidth="1"/>
    <col min="4" max="4" width="59" style="255" customWidth="1"/>
  </cols>
  <sheetData>
    <row r="1" ht="27" spans="1:4">
      <c r="A1" s="256" t="s">
        <v>1518</v>
      </c>
      <c r="B1" s="256"/>
      <c r="C1" s="256"/>
      <c r="D1" s="256"/>
    </row>
    <row r="2" ht="15.75" spans="1:4">
      <c r="A2" s="122" t="s">
        <v>1519</v>
      </c>
      <c r="B2" s="257" t="s">
        <v>1520</v>
      </c>
      <c r="C2" s="122" t="s">
        <v>1521</v>
      </c>
      <c r="D2" s="258" t="s">
        <v>1522</v>
      </c>
    </row>
    <row r="3" ht="15" spans="1:4">
      <c r="A3" s="120" t="s">
        <v>1523</v>
      </c>
      <c r="B3" s="259">
        <v>201900602103</v>
      </c>
      <c r="C3" s="120">
        <v>3.1</v>
      </c>
      <c r="D3" s="90" t="s">
        <v>1524</v>
      </c>
    </row>
    <row r="4" ht="15" spans="1:4">
      <c r="A4" s="120" t="s">
        <v>1525</v>
      </c>
      <c r="B4" s="259">
        <v>201900601123</v>
      </c>
      <c r="C4" s="120">
        <v>3.1</v>
      </c>
      <c r="D4" s="90" t="s">
        <v>1524</v>
      </c>
    </row>
    <row r="5" ht="15" spans="1:4">
      <c r="A5" s="120" t="s">
        <v>1526</v>
      </c>
      <c r="B5" s="259">
        <v>201900601126</v>
      </c>
      <c r="C5" s="120">
        <v>3.1</v>
      </c>
      <c r="D5" s="90" t="s">
        <v>1524</v>
      </c>
    </row>
    <row r="6" ht="15" spans="1:4">
      <c r="A6" s="120" t="s">
        <v>1527</v>
      </c>
      <c r="B6" s="259">
        <v>201800603038</v>
      </c>
      <c r="C6" s="120">
        <v>3.2</v>
      </c>
      <c r="D6" s="90" t="s">
        <v>1528</v>
      </c>
    </row>
    <row r="7" ht="15" spans="1:4">
      <c r="A7" s="120" t="s">
        <v>1529</v>
      </c>
      <c r="B7" s="259">
        <v>201800603029</v>
      </c>
      <c r="C7" s="120">
        <v>2.4</v>
      </c>
      <c r="D7" s="90" t="s">
        <v>1528</v>
      </c>
    </row>
    <row r="8" ht="15" spans="1:4">
      <c r="A8" s="120" t="s">
        <v>1530</v>
      </c>
      <c r="B8" s="259" t="s">
        <v>1531</v>
      </c>
      <c r="C8" s="120">
        <v>2.7</v>
      </c>
      <c r="D8" s="90" t="s">
        <v>1532</v>
      </c>
    </row>
    <row r="9" ht="15" spans="1:4">
      <c r="A9" s="120" t="s">
        <v>1533</v>
      </c>
      <c r="B9" s="259" t="s">
        <v>1534</v>
      </c>
      <c r="C9" s="120">
        <v>1.1</v>
      </c>
      <c r="D9" s="90" t="s">
        <v>1532</v>
      </c>
    </row>
    <row r="10" ht="15" spans="1:4">
      <c r="A10" s="120" t="s">
        <v>1535</v>
      </c>
      <c r="B10" s="259" t="s">
        <v>1536</v>
      </c>
      <c r="C10" s="120">
        <v>1.7</v>
      </c>
      <c r="D10" s="90" t="s">
        <v>1532</v>
      </c>
    </row>
    <row r="11" ht="15" spans="1:4">
      <c r="A11" s="120" t="s">
        <v>1537</v>
      </c>
      <c r="B11" s="259" t="s">
        <v>1538</v>
      </c>
      <c r="C11" s="120">
        <v>2</v>
      </c>
      <c r="D11" s="90" t="s">
        <v>1532</v>
      </c>
    </row>
    <row r="12" ht="15" spans="1:4">
      <c r="A12" s="120" t="s">
        <v>1539</v>
      </c>
      <c r="B12" s="259" t="s">
        <v>1540</v>
      </c>
      <c r="C12" s="120">
        <v>6.1</v>
      </c>
      <c r="D12" s="90" t="s">
        <v>1541</v>
      </c>
    </row>
    <row r="13" ht="15" spans="1:4">
      <c r="A13" s="120" t="s">
        <v>1542</v>
      </c>
      <c r="B13" s="259" t="s">
        <v>1543</v>
      </c>
      <c r="C13" s="120">
        <v>1.2</v>
      </c>
      <c r="D13" s="90" t="s">
        <v>1532</v>
      </c>
    </row>
    <row r="14" ht="15" spans="1:4">
      <c r="A14" s="120" t="s">
        <v>1544</v>
      </c>
      <c r="B14" s="259">
        <v>201921402001</v>
      </c>
      <c r="C14" s="120">
        <v>1</v>
      </c>
      <c r="D14" s="90" t="s">
        <v>1532</v>
      </c>
    </row>
    <row r="15" ht="15" spans="1:4">
      <c r="A15" s="120" t="s">
        <v>1545</v>
      </c>
      <c r="B15" s="259">
        <v>201900602135</v>
      </c>
      <c r="C15" s="120">
        <v>1</v>
      </c>
      <c r="D15" s="90" t="s">
        <v>1532</v>
      </c>
    </row>
    <row r="16" ht="15" spans="1:4">
      <c r="A16" s="120" t="s">
        <v>1546</v>
      </c>
      <c r="B16" s="259">
        <v>20200060201021</v>
      </c>
      <c r="C16" s="120">
        <v>1.1</v>
      </c>
      <c r="D16" s="90" t="s">
        <v>1532</v>
      </c>
    </row>
    <row r="17" ht="15" spans="1:4">
      <c r="A17" s="120" t="s">
        <v>1547</v>
      </c>
      <c r="B17" s="259">
        <v>20200060201024</v>
      </c>
      <c r="C17" s="120">
        <v>1</v>
      </c>
      <c r="D17" s="90" t="s">
        <v>1532</v>
      </c>
    </row>
    <row r="18" ht="15" spans="1:4">
      <c r="A18" s="120" t="s">
        <v>1548</v>
      </c>
      <c r="B18" s="259">
        <v>20200060201039</v>
      </c>
      <c r="C18" s="120">
        <v>1</v>
      </c>
      <c r="D18" s="90" t="s">
        <v>1532</v>
      </c>
    </row>
    <row r="19" ht="15" spans="1:4">
      <c r="A19" s="120" t="s">
        <v>1549</v>
      </c>
      <c r="B19" s="259">
        <v>201900603116</v>
      </c>
      <c r="C19" s="120">
        <v>1.8</v>
      </c>
      <c r="D19" s="90" t="s">
        <v>1532</v>
      </c>
    </row>
    <row r="20" ht="15" spans="1:4">
      <c r="A20" s="120" t="s">
        <v>1550</v>
      </c>
      <c r="B20" s="259">
        <v>20200060201034</v>
      </c>
      <c r="C20" s="120">
        <v>1</v>
      </c>
      <c r="D20" s="90" t="s">
        <v>1532</v>
      </c>
    </row>
    <row r="21" ht="15" spans="1:4">
      <c r="A21" s="120" t="s">
        <v>1551</v>
      </c>
      <c r="B21" s="259">
        <v>20200060201018</v>
      </c>
      <c r="C21" s="120">
        <v>2</v>
      </c>
      <c r="D21" s="90" t="s">
        <v>1552</v>
      </c>
    </row>
    <row r="22" ht="15" spans="1:4">
      <c r="A22" s="120" t="s">
        <v>1553</v>
      </c>
      <c r="B22" s="259">
        <v>201900602151</v>
      </c>
      <c r="C22" s="120">
        <v>0</v>
      </c>
      <c r="D22" s="90" t="s">
        <v>1554</v>
      </c>
    </row>
    <row r="23" ht="15" spans="1:4">
      <c r="A23" s="120" t="s">
        <v>1555</v>
      </c>
      <c r="B23" s="259">
        <v>20200060201033</v>
      </c>
      <c r="C23" s="120">
        <v>1</v>
      </c>
      <c r="D23" s="90" t="s">
        <v>1556</v>
      </c>
    </row>
    <row r="24" ht="15" spans="1:4">
      <c r="A24" s="120" t="s">
        <v>1557</v>
      </c>
      <c r="B24" s="259">
        <v>20200060201029</v>
      </c>
      <c r="C24" s="120">
        <v>1.1</v>
      </c>
      <c r="D24" s="90" t="s">
        <v>1532</v>
      </c>
    </row>
    <row r="25" ht="15" spans="1:4">
      <c r="A25" s="120" t="s">
        <v>1558</v>
      </c>
      <c r="B25" s="259" t="s">
        <v>1559</v>
      </c>
      <c r="C25" s="120">
        <v>0.8</v>
      </c>
      <c r="D25" s="90" t="s">
        <v>1560</v>
      </c>
    </row>
    <row r="26" ht="15" spans="1:4">
      <c r="A26" s="120" t="s">
        <v>1561</v>
      </c>
      <c r="B26" s="259" t="s">
        <v>1562</v>
      </c>
      <c r="C26" s="120">
        <v>155</v>
      </c>
      <c r="D26" s="90" t="s">
        <v>1563</v>
      </c>
    </row>
    <row r="27" ht="15" spans="1:4">
      <c r="A27" s="120" t="s">
        <v>1564</v>
      </c>
      <c r="B27" s="259">
        <v>201900603101</v>
      </c>
      <c r="C27" s="120">
        <v>11.9</v>
      </c>
      <c r="D27" s="90" t="s">
        <v>1565</v>
      </c>
    </row>
    <row r="28" ht="15" spans="1:4">
      <c r="A28" s="120" t="s">
        <v>1566</v>
      </c>
      <c r="B28" s="259">
        <v>201900602158</v>
      </c>
      <c r="C28" s="120">
        <v>11.9</v>
      </c>
      <c r="D28" s="90" t="s">
        <v>1565</v>
      </c>
    </row>
    <row r="29" ht="15" spans="1:4">
      <c r="A29" s="120" t="s">
        <v>1567</v>
      </c>
      <c r="B29" s="259">
        <v>201900601115</v>
      </c>
      <c r="C29" s="120">
        <v>11.9</v>
      </c>
      <c r="D29" s="90" t="s">
        <v>1565</v>
      </c>
    </row>
    <row r="30" ht="15" spans="1:4">
      <c r="A30" s="120" t="s">
        <v>1568</v>
      </c>
      <c r="B30" s="259">
        <v>201800601011</v>
      </c>
      <c r="C30" s="120">
        <v>11.6</v>
      </c>
      <c r="D30" s="90" t="s">
        <v>1565</v>
      </c>
    </row>
    <row r="31" ht="15" spans="1:4">
      <c r="A31" s="120" t="s">
        <v>1569</v>
      </c>
      <c r="B31" s="259">
        <v>201900601108</v>
      </c>
      <c r="C31" s="120">
        <v>12</v>
      </c>
      <c r="D31" s="90" t="s">
        <v>1565</v>
      </c>
    </row>
    <row r="32" ht="15" spans="1:4">
      <c r="A32" s="120" t="s">
        <v>1570</v>
      </c>
      <c r="B32" s="259">
        <v>201900602144</v>
      </c>
      <c r="C32" s="120">
        <v>16</v>
      </c>
      <c r="D32" s="90" t="s">
        <v>1565</v>
      </c>
    </row>
    <row r="33" ht="15" spans="1:4">
      <c r="A33" s="120" t="s">
        <v>1571</v>
      </c>
      <c r="B33" s="259">
        <v>201900601109</v>
      </c>
      <c r="C33" s="120">
        <v>11.7</v>
      </c>
      <c r="D33" s="90" t="s">
        <v>1565</v>
      </c>
    </row>
    <row r="34" ht="15" spans="1:4">
      <c r="A34" s="120" t="s">
        <v>1572</v>
      </c>
      <c r="B34" s="259">
        <v>201700602027</v>
      </c>
      <c r="C34" s="120">
        <v>155</v>
      </c>
      <c r="D34" s="90" t="s">
        <v>1563</v>
      </c>
    </row>
    <row r="35" ht="15" spans="1:4">
      <c r="A35" s="120" t="s">
        <v>1573</v>
      </c>
      <c r="B35" s="259">
        <v>201700601011</v>
      </c>
      <c r="C35" s="120">
        <v>155</v>
      </c>
      <c r="D35" s="90" t="s">
        <v>1563</v>
      </c>
    </row>
    <row r="36" ht="15" spans="1:4">
      <c r="A36" s="120" t="s">
        <v>1574</v>
      </c>
      <c r="B36" s="259">
        <v>20200060201028</v>
      </c>
      <c r="C36" s="120">
        <v>2.5</v>
      </c>
      <c r="D36" s="90" t="s">
        <v>1575</v>
      </c>
    </row>
    <row r="37" ht="15" spans="1:4">
      <c r="A37" s="120" t="s">
        <v>1576</v>
      </c>
      <c r="B37" s="259">
        <v>201800602041</v>
      </c>
      <c r="C37" s="120">
        <v>1.7</v>
      </c>
      <c r="D37" s="90" t="s">
        <v>1577</v>
      </c>
    </row>
    <row r="38" ht="15" spans="1:4">
      <c r="A38" s="120" t="s">
        <v>1578</v>
      </c>
      <c r="B38" s="259">
        <v>201900603129</v>
      </c>
      <c r="C38" s="120">
        <v>2.3</v>
      </c>
      <c r="D38" s="90" t="s">
        <v>1577</v>
      </c>
    </row>
    <row r="39" ht="15" spans="1:4">
      <c r="A39" s="120" t="s">
        <v>1579</v>
      </c>
      <c r="B39" s="259">
        <v>201700602021</v>
      </c>
      <c r="C39" s="120">
        <v>155</v>
      </c>
      <c r="D39" s="90" t="s">
        <v>1580</v>
      </c>
    </row>
    <row r="40" ht="15" spans="1:4">
      <c r="A40" s="120" t="s">
        <v>1581</v>
      </c>
      <c r="B40" s="259">
        <v>201900602127</v>
      </c>
      <c r="C40" s="120">
        <v>252</v>
      </c>
      <c r="D40" s="90" t="s">
        <v>1582</v>
      </c>
    </row>
    <row r="41" ht="15" spans="1:4">
      <c r="A41" s="120" t="s">
        <v>1583</v>
      </c>
      <c r="B41" s="259">
        <v>201700602029</v>
      </c>
      <c r="C41" s="120">
        <v>155</v>
      </c>
      <c r="D41" s="90" t="s">
        <v>1580</v>
      </c>
    </row>
    <row r="42" ht="15" spans="1:4">
      <c r="A42" s="120" t="s">
        <v>1584</v>
      </c>
      <c r="B42" s="259" t="s">
        <v>1585</v>
      </c>
      <c r="C42" s="120">
        <v>3.2</v>
      </c>
      <c r="D42" s="90" t="s">
        <v>1586</v>
      </c>
    </row>
    <row r="43" ht="15" spans="1:4">
      <c r="A43" s="120" t="s">
        <v>1587</v>
      </c>
      <c r="B43" s="259">
        <v>202021412005</v>
      </c>
      <c r="C43" s="120">
        <v>77</v>
      </c>
      <c r="D43" s="90" t="s">
        <v>1588</v>
      </c>
    </row>
    <row r="44" ht="15" spans="1:4">
      <c r="A44" s="120" t="s">
        <v>1589</v>
      </c>
      <c r="B44" s="259">
        <v>201900601141</v>
      </c>
      <c r="C44" s="120">
        <v>3</v>
      </c>
      <c r="D44" s="90" t="s">
        <v>1590</v>
      </c>
    </row>
    <row r="45" ht="15" spans="1:4">
      <c r="A45" s="120" t="s">
        <v>1591</v>
      </c>
      <c r="B45" s="259" t="s">
        <v>1592</v>
      </c>
      <c r="C45" s="120">
        <v>6.6</v>
      </c>
      <c r="D45" s="90" t="s">
        <v>1593</v>
      </c>
    </row>
    <row r="46" ht="15" spans="1:4">
      <c r="A46" s="120" t="s">
        <v>1594</v>
      </c>
      <c r="B46" s="259" t="s">
        <v>1595</v>
      </c>
      <c r="C46" s="120">
        <v>4</v>
      </c>
      <c r="D46" s="90" t="s">
        <v>1593</v>
      </c>
    </row>
    <row r="47" ht="15" spans="1:4">
      <c r="A47" s="120" t="s">
        <v>1596</v>
      </c>
      <c r="B47" s="259">
        <v>201800602042</v>
      </c>
      <c r="C47" s="120">
        <v>174.6</v>
      </c>
      <c r="D47" s="90" t="s">
        <v>1597</v>
      </c>
    </row>
    <row r="48" ht="15" spans="1:4">
      <c r="A48" s="120" t="s">
        <v>1598</v>
      </c>
      <c r="B48" s="259">
        <v>201921407001</v>
      </c>
      <c r="C48" s="120">
        <v>3.2</v>
      </c>
      <c r="D48" s="90" t="s">
        <v>1599</v>
      </c>
    </row>
    <row r="49" ht="15" spans="1:4">
      <c r="A49" s="120" t="s">
        <v>1600</v>
      </c>
      <c r="B49" s="259">
        <v>202021411009</v>
      </c>
      <c r="C49" s="120">
        <v>10.5</v>
      </c>
      <c r="D49" s="90" t="s">
        <v>1601</v>
      </c>
    </row>
    <row r="50" ht="15" spans="1:4">
      <c r="A50" s="120" t="s">
        <v>1602</v>
      </c>
      <c r="B50" s="259">
        <v>20200060201022</v>
      </c>
      <c r="C50" s="120">
        <v>5.6</v>
      </c>
      <c r="D50" s="90" t="s">
        <v>1603</v>
      </c>
    </row>
    <row r="51" ht="15" spans="1:4">
      <c r="A51" s="120" t="s">
        <v>1604</v>
      </c>
      <c r="B51" s="259">
        <v>201921403006</v>
      </c>
      <c r="C51" s="120">
        <v>31.2</v>
      </c>
      <c r="D51" s="90" t="s">
        <v>1605</v>
      </c>
    </row>
    <row r="52" ht="15" spans="1:4">
      <c r="A52" s="120" t="s">
        <v>1606</v>
      </c>
      <c r="B52" s="259">
        <v>201900603123</v>
      </c>
      <c r="C52" s="120">
        <v>1.2</v>
      </c>
      <c r="D52" s="90" t="s">
        <v>1607</v>
      </c>
    </row>
    <row r="53" ht="15" spans="1:4">
      <c r="A53" s="120" t="s">
        <v>1608</v>
      </c>
      <c r="B53" s="259">
        <v>201900602104</v>
      </c>
      <c r="C53" s="120">
        <v>15.3</v>
      </c>
      <c r="D53" s="90" t="s">
        <v>1609</v>
      </c>
    </row>
    <row r="54" ht="15" spans="1:4">
      <c r="A54" s="120" t="s">
        <v>1610</v>
      </c>
      <c r="B54" s="259">
        <v>20200060201030</v>
      </c>
      <c r="C54" s="120">
        <v>3.3</v>
      </c>
      <c r="D54" s="90" t="s">
        <v>1611</v>
      </c>
    </row>
    <row r="55" ht="15" spans="1:4">
      <c r="A55" s="120" t="s">
        <v>1612</v>
      </c>
      <c r="B55" s="259">
        <v>20200060201023</v>
      </c>
      <c r="C55" s="120">
        <v>64</v>
      </c>
      <c r="D55" s="90" t="s">
        <v>1613</v>
      </c>
    </row>
    <row r="56" ht="15" spans="1:4">
      <c r="A56" s="120" t="s">
        <v>1614</v>
      </c>
      <c r="B56" s="259" t="s">
        <v>1615</v>
      </c>
      <c r="C56" s="120">
        <v>61.5</v>
      </c>
      <c r="D56" s="90" t="s">
        <v>1616</v>
      </c>
    </row>
    <row r="57" ht="15" spans="1:4">
      <c r="A57" s="120" t="s">
        <v>1617</v>
      </c>
      <c r="B57" s="259" t="s">
        <v>1618</v>
      </c>
      <c r="C57" s="120">
        <v>15.2</v>
      </c>
      <c r="D57" s="90" t="s">
        <v>1619</v>
      </c>
    </row>
    <row r="58" ht="15" spans="1:4">
      <c r="A58" s="120" t="s">
        <v>1620</v>
      </c>
      <c r="B58" s="259" t="s">
        <v>1621</v>
      </c>
      <c r="C58" s="120">
        <v>13.9</v>
      </c>
      <c r="D58" s="90" t="s">
        <v>1622</v>
      </c>
    </row>
    <row r="59" ht="15" spans="1:4">
      <c r="A59" s="120" t="s">
        <v>1623</v>
      </c>
      <c r="B59" s="259" t="s">
        <v>1624</v>
      </c>
      <c r="C59" s="120">
        <v>14.6</v>
      </c>
      <c r="D59" s="90" t="s">
        <v>1622</v>
      </c>
    </row>
    <row r="60" ht="15" spans="1:4">
      <c r="A60" s="120" t="s">
        <v>1625</v>
      </c>
      <c r="B60" s="259">
        <v>201900602126</v>
      </c>
      <c r="C60" s="120">
        <v>20.4</v>
      </c>
      <c r="D60" s="90" t="s">
        <v>1626</v>
      </c>
    </row>
    <row r="61" ht="15" spans="1:4">
      <c r="A61" s="120" t="s">
        <v>1627</v>
      </c>
      <c r="B61" s="259">
        <v>201900602107</v>
      </c>
      <c r="C61" s="120">
        <v>15.8</v>
      </c>
      <c r="D61" s="90" t="s">
        <v>1628</v>
      </c>
    </row>
    <row r="62" ht="15" spans="1:4">
      <c r="A62" s="120" t="s">
        <v>1629</v>
      </c>
      <c r="B62" s="259">
        <v>201900601143</v>
      </c>
      <c r="C62" s="120">
        <v>25.4</v>
      </c>
      <c r="D62" s="90" t="s">
        <v>1630</v>
      </c>
    </row>
    <row r="63" ht="15" spans="1:4">
      <c r="A63" s="120" t="s">
        <v>1631</v>
      </c>
      <c r="B63" s="259">
        <v>201921411004</v>
      </c>
      <c r="C63" s="120">
        <v>30</v>
      </c>
      <c r="D63" s="90" t="s">
        <v>1632</v>
      </c>
    </row>
    <row r="64" ht="15" spans="1:4">
      <c r="A64" s="120" t="s">
        <v>1633</v>
      </c>
      <c r="B64" s="259">
        <v>201900602138</v>
      </c>
      <c r="C64" s="120">
        <v>6</v>
      </c>
      <c r="D64" s="90" t="s">
        <v>1634</v>
      </c>
    </row>
    <row r="65" ht="15" spans="1:4">
      <c r="A65" s="120" t="s">
        <v>1635</v>
      </c>
      <c r="B65" s="259">
        <v>201900601105</v>
      </c>
      <c r="C65" s="120">
        <v>13.8</v>
      </c>
      <c r="D65" s="90" t="s">
        <v>1628</v>
      </c>
    </row>
    <row r="66" ht="15" spans="1:4">
      <c r="A66" s="120" t="s">
        <v>1636</v>
      </c>
      <c r="B66" s="259">
        <v>201900603126</v>
      </c>
      <c r="C66" s="120">
        <v>14.6</v>
      </c>
      <c r="D66" s="90" t="s">
        <v>1626</v>
      </c>
    </row>
    <row r="67" ht="15" spans="1:4">
      <c r="A67" s="120" t="s">
        <v>1637</v>
      </c>
      <c r="B67" s="259" t="s">
        <v>1638</v>
      </c>
      <c r="C67" s="120">
        <v>5.3</v>
      </c>
      <c r="D67" s="90" t="s">
        <v>1639</v>
      </c>
    </row>
    <row r="68" ht="15" spans="1:4">
      <c r="A68" s="120" t="s">
        <v>1640</v>
      </c>
      <c r="B68" s="259">
        <v>201700601029</v>
      </c>
      <c r="C68" s="120">
        <v>317.9</v>
      </c>
      <c r="D68" s="90" t="s">
        <v>1641</v>
      </c>
    </row>
    <row r="69" ht="15" spans="1:4">
      <c r="A69" s="120" t="s">
        <v>1642</v>
      </c>
      <c r="B69" s="259">
        <v>201900603130</v>
      </c>
      <c r="C69" s="120">
        <v>8.9</v>
      </c>
      <c r="D69" s="90" t="s">
        <v>1643</v>
      </c>
    </row>
    <row r="70" ht="15" spans="1:4">
      <c r="A70" s="120" t="s">
        <v>1644</v>
      </c>
      <c r="B70" s="259" t="s">
        <v>1645</v>
      </c>
      <c r="C70" s="120">
        <v>27.5</v>
      </c>
      <c r="D70" s="90" t="s">
        <v>1646</v>
      </c>
    </row>
    <row r="71" ht="15" spans="1:4">
      <c r="A71" s="120" t="s">
        <v>1647</v>
      </c>
      <c r="B71" s="259">
        <v>20200060101005</v>
      </c>
      <c r="C71" s="120">
        <v>4.2</v>
      </c>
      <c r="D71" s="90" t="s">
        <v>1648</v>
      </c>
    </row>
    <row r="72" ht="15" spans="1:4">
      <c r="A72" s="120" t="s">
        <v>1649</v>
      </c>
      <c r="B72" s="259">
        <v>201900603107</v>
      </c>
      <c r="C72" s="120">
        <v>9.5</v>
      </c>
      <c r="D72" s="90" t="s">
        <v>1650</v>
      </c>
    </row>
    <row r="73" ht="15" spans="1:4">
      <c r="A73" s="120" t="s">
        <v>1651</v>
      </c>
      <c r="B73" s="259">
        <v>201800601017</v>
      </c>
      <c r="C73" s="120">
        <v>13.3</v>
      </c>
      <c r="D73" s="90" t="s">
        <v>1652</v>
      </c>
    </row>
    <row r="74" ht="15" spans="1:4">
      <c r="A74" s="120" t="s">
        <v>1653</v>
      </c>
      <c r="B74" s="259">
        <v>201900601127</v>
      </c>
      <c r="C74" s="120">
        <v>7.1</v>
      </c>
      <c r="D74" s="90" t="s">
        <v>1654</v>
      </c>
    </row>
    <row r="75" ht="15" spans="1:4">
      <c r="A75" s="120" t="s">
        <v>1655</v>
      </c>
      <c r="B75" s="259">
        <v>201921403003</v>
      </c>
      <c r="C75" s="120">
        <v>31.7</v>
      </c>
      <c r="D75" s="90" t="s">
        <v>1656</v>
      </c>
    </row>
    <row r="76" ht="15" spans="1:4">
      <c r="A76" s="120" t="s">
        <v>1657</v>
      </c>
      <c r="B76" s="259">
        <v>201900601121</v>
      </c>
      <c r="C76" s="120">
        <v>2.5</v>
      </c>
      <c r="D76" s="90" t="s">
        <v>1658</v>
      </c>
    </row>
    <row r="77" ht="15" spans="1:4">
      <c r="A77" s="120" t="s">
        <v>1659</v>
      </c>
      <c r="B77" s="259" t="s">
        <v>1660</v>
      </c>
      <c r="C77" s="120">
        <v>13.3</v>
      </c>
      <c r="D77" s="90" t="s">
        <v>1661</v>
      </c>
    </row>
    <row r="78" ht="15" spans="1:4">
      <c r="A78" s="120" t="s">
        <v>1662</v>
      </c>
      <c r="B78" s="259">
        <v>201921409008</v>
      </c>
      <c r="C78" s="120">
        <v>29.6</v>
      </c>
      <c r="D78" s="90" t="s">
        <v>1663</v>
      </c>
    </row>
    <row r="79" ht="15" spans="1:4">
      <c r="A79" s="120" t="s">
        <v>1664</v>
      </c>
      <c r="B79" s="259">
        <v>201800601042</v>
      </c>
      <c r="C79" s="120">
        <v>5.4</v>
      </c>
      <c r="D79" s="90" t="s">
        <v>1665</v>
      </c>
    </row>
    <row r="80" ht="15" spans="1:4">
      <c r="A80" s="120" t="s">
        <v>1666</v>
      </c>
      <c r="B80" s="259">
        <v>201921409001</v>
      </c>
      <c r="C80" s="120">
        <v>4.5</v>
      </c>
      <c r="D80" s="90" t="s">
        <v>1667</v>
      </c>
    </row>
    <row r="81" ht="15" spans="1:4">
      <c r="A81" s="120" t="s">
        <v>1668</v>
      </c>
      <c r="B81" s="259">
        <v>20200060201038</v>
      </c>
      <c r="C81" s="120">
        <v>1</v>
      </c>
      <c r="D81" s="90" t="s">
        <v>1669</v>
      </c>
    </row>
    <row r="82" ht="15" spans="1:4">
      <c r="A82" s="120" t="s">
        <v>1636</v>
      </c>
      <c r="B82" s="259">
        <v>201921411007</v>
      </c>
      <c r="C82" s="120">
        <v>30.9</v>
      </c>
      <c r="D82" s="90" t="s">
        <v>1670</v>
      </c>
    </row>
    <row r="83" ht="15" spans="1:4">
      <c r="A83" s="120" t="s">
        <v>1671</v>
      </c>
      <c r="B83" s="259">
        <v>201800602010</v>
      </c>
      <c r="C83" s="120">
        <v>197.3</v>
      </c>
      <c r="D83" s="90" t="s">
        <v>1672</v>
      </c>
    </row>
    <row r="84" ht="15" spans="1:4">
      <c r="A84" s="120" t="s">
        <v>1673</v>
      </c>
      <c r="B84" s="259">
        <v>201800602011</v>
      </c>
      <c r="C84" s="120">
        <v>5.2</v>
      </c>
      <c r="D84" s="90" t="s">
        <v>1674</v>
      </c>
    </row>
    <row r="85" ht="15" spans="1:4">
      <c r="A85" s="120" t="s">
        <v>1675</v>
      </c>
      <c r="B85" s="259" t="s">
        <v>1676</v>
      </c>
      <c r="C85" s="120">
        <v>4.9</v>
      </c>
      <c r="D85" s="90" t="s">
        <v>1677</v>
      </c>
    </row>
    <row r="86" ht="15" spans="1:4">
      <c r="A86" s="120" t="s">
        <v>1678</v>
      </c>
      <c r="B86" s="259" t="s">
        <v>1679</v>
      </c>
      <c r="C86" s="120">
        <v>11.4</v>
      </c>
      <c r="D86" s="90" t="s">
        <v>1680</v>
      </c>
    </row>
    <row r="87" ht="15" spans="1:4">
      <c r="A87" s="120" t="s">
        <v>1681</v>
      </c>
      <c r="B87" s="259">
        <v>201800601024</v>
      </c>
      <c r="C87" s="120">
        <v>170</v>
      </c>
      <c r="D87" s="90" t="s">
        <v>1682</v>
      </c>
    </row>
    <row r="88" ht="15" spans="1:4">
      <c r="A88" s="120" t="s">
        <v>1683</v>
      </c>
      <c r="B88" s="259">
        <v>201900602123</v>
      </c>
      <c r="C88" s="120">
        <v>58.4</v>
      </c>
      <c r="D88" s="90" t="s">
        <v>1684</v>
      </c>
    </row>
    <row r="89" ht="15" spans="1:4">
      <c r="A89" s="120" t="s">
        <v>1685</v>
      </c>
      <c r="B89" s="259">
        <v>201900602129</v>
      </c>
      <c r="C89" s="120">
        <v>27</v>
      </c>
      <c r="D89" s="90" t="s">
        <v>1686</v>
      </c>
    </row>
    <row r="90" ht="15" spans="1:4">
      <c r="A90" s="120" t="s">
        <v>1687</v>
      </c>
      <c r="B90" s="259">
        <v>201921403001</v>
      </c>
      <c r="C90" s="120">
        <v>45.7</v>
      </c>
      <c r="D90" s="90" t="s">
        <v>1688</v>
      </c>
    </row>
    <row r="91" ht="15" spans="1:4">
      <c r="A91" s="120" t="s">
        <v>1689</v>
      </c>
      <c r="B91" s="259">
        <v>201921411005</v>
      </c>
      <c r="C91" s="120">
        <v>42.4</v>
      </c>
      <c r="D91" s="90" t="s">
        <v>1690</v>
      </c>
    </row>
    <row r="92" ht="15" spans="1:4">
      <c r="A92" s="120" t="s">
        <v>1691</v>
      </c>
      <c r="B92" s="259" t="s">
        <v>1692</v>
      </c>
      <c r="C92" s="120">
        <v>116.9</v>
      </c>
      <c r="D92" s="90" t="s">
        <v>1693</v>
      </c>
    </row>
    <row r="93" ht="15" spans="1:4">
      <c r="A93" s="120" t="s">
        <v>1694</v>
      </c>
      <c r="B93" s="259">
        <v>201800601016</v>
      </c>
      <c r="C93" s="120">
        <v>12.6</v>
      </c>
      <c r="D93" s="90" t="s">
        <v>1695</v>
      </c>
    </row>
    <row r="94" ht="15" spans="1:4">
      <c r="A94" s="120" t="s">
        <v>1696</v>
      </c>
      <c r="B94" s="259">
        <v>201900603135</v>
      </c>
      <c r="C94" s="120">
        <v>17.4</v>
      </c>
      <c r="D94" s="90" t="s">
        <v>1697</v>
      </c>
    </row>
    <row r="95" ht="15" spans="1:4">
      <c r="A95" s="120" t="s">
        <v>1698</v>
      </c>
      <c r="B95" s="259" t="s">
        <v>1699</v>
      </c>
      <c r="C95" s="120">
        <v>12.1</v>
      </c>
      <c r="D95" s="90" t="s">
        <v>1700</v>
      </c>
    </row>
    <row r="96" ht="28.5" spans="1:4">
      <c r="A96" s="120" t="s">
        <v>1701</v>
      </c>
      <c r="B96" s="292" t="s">
        <v>1702</v>
      </c>
      <c r="C96" s="120">
        <v>23.3</v>
      </c>
      <c r="D96" s="90" t="s">
        <v>1703</v>
      </c>
    </row>
    <row r="97" ht="15" spans="1:4">
      <c r="A97" s="120" t="s">
        <v>1704</v>
      </c>
      <c r="B97" s="259">
        <v>201800602025</v>
      </c>
      <c r="C97" s="120">
        <v>243.5</v>
      </c>
      <c r="D97" s="90" t="s">
        <v>1705</v>
      </c>
    </row>
    <row r="98" ht="28.5" spans="1:4">
      <c r="A98" s="120" t="s">
        <v>1706</v>
      </c>
      <c r="B98" s="259">
        <v>201800602021</v>
      </c>
      <c r="C98" s="120">
        <v>249.5</v>
      </c>
      <c r="D98" s="90" t="s">
        <v>1707</v>
      </c>
    </row>
    <row r="99" ht="30" spans="1:4">
      <c r="A99" s="120" t="s">
        <v>1708</v>
      </c>
      <c r="B99" s="259">
        <v>201800603008</v>
      </c>
      <c r="C99" s="120">
        <v>292.2</v>
      </c>
      <c r="D99" s="90" t="s">
        <v>1709</v>
      </c>
    </row>
    <row r="100" ht="28.5" spans="1:4">
      <c r="A100" s="120" t="s">
        <v>1710</v>
      </c>
      <c r="B100" s="292" t="s">
        <v>1711</v>
      </c>
      <c r="C100" s="120">
        <v>33.6</v>
      </c>
      <c r="D100" s="90" t="s">
        <v>1712</v>
      </c>
    </row>
    <row r="101" ht="28.5" spans="1:4">
      <c r="A101" s="120" t="s">
        <v>1713</v>
      </c>
      <c r="B101" s="259">
        <v>201800603039</v>
      </c>
      <c r="C101" s="120">
        <v>87.5</v>
      </c>
      <c r="D101" s="90" t="s">
        <v>1714</v>
      </c>
    </row>
    <row r="102" ht="30" spans="1:4">
      <c r="A102" s="120" t="s">
        <v>1715</v>
      </c>
      <c r="B102" s="259">
        <v>201800603028</v>
      </c>
      <c r="C102" s="120">
        <v>602</v>
      </c>
      <c r="D102" s="90" t="s">
        <v>1716</v>
      </c>
    </row>
    <row r="103" ht="30" spans="1:4">
      <c r="A103" s="120" t="s">
        <v>1717</v>
      </c>
      <c r="B103" s="292" t="s">
        <v>1718</v>
      </c>
      <c r="C103" s="120">
        <v>60.5</v>
      </c>
      <c r="D103" s="90" t="s">
        <v>1719</v>
      </c>
    </row>
    <row r="104" ht="30" spans="1:4">
      <c r="A104" s="120" t="s">
        <v>1720</v>
      </c>
      <c r="B104" s="292" t="s">
        <v>1721</v>
      </c>
      <c r="C104" s="120">
        <v>44.3</v>
      </c>
      <c r="D104" s="90" t="s">
        <v>1722</v>
      </c>
    </row>
    <row r="105" ht="30" spans="1:4">
      <c r="A105" s="120" t="s">
        <v>1723</v>
      </c>
      <c r="B105" s="259">
        <v>201921402003</v>
      </c>
      <c r="C105" s="120">
        <v>51.6</v>
      </c>
      <c r="D105" s="90" t="s">
        <v>1724</v>
      </c>
    </row>
    <row r="106" ht="30" spans="1:4">
      <c r="A106" s="120" t="s">
        <v>1725</v>
      </c>
      <c r="B106" s="259">
        <v>201900602132</v>
      </c>
      <c r="C106" s="120">
        <v>223.5</v>
      </c>
      <c r="D106" s="90" t="s">
        <v>1726</v>
      </c>
    </row>
    <row r="107" ht="43.5" spans="1:4">
      <c r="A107" s="120" t="s">
        <v>1727</v>
      </c>
      <c r="B107" s="292" t="s">
        <v>1728</v>
      </c>
      <c r="C107" s="120">
        <v>387.5</v>
      </c>
      <c r="D107" s="90" t="s">
        <v>1729</v>
      </c>
    </row>
    <row r="108" ht="45" spans="1:4">
      <c r="A108" s="120" t="s">
        <v>1730</v>
      </c>
      <c r="B108" s="259">
        <v>201921403002</v>
      </c>
      <c r="C108" s="120">
        <v>131.3</v>
      </c>
      <c r="D108" s="90" t="s">
        <v>1731</v>
      </c>
    </row>
    <row r="109" ht="15" spans="1:4">
      <c r="A109" s="118"/>
      <c r="B109" s="260"/>
      <c r="C109" s="118"/>
      <c r="D109" s="234"/>
    </row>
    <row r="110" ht="15.75" spans="1:4">
      <c r="A110" s="261"/>
      <c r="B110" s="261"/>
      <c r="C110" s="261"/>
      <c r="D110" s="261"/>
    </row>
    <row r="111" ht="15.75" spans="1:4">
      <c r="A111" s="261"/>
      <c r="B111" s="261"/>
      <c r="C111" s="261"/>
      <c r="D111" s="261"/>
    </row>
    <row r="112" ht="15.75" spans="1:4">
      <c r="A112" s="261"/>
      <c r="B112" s="261"/>
      <c r="C112" s="261"/>
      <c r="D112" s="261"/>
    </row>
    <row r="113" ht="15.75" spans="1:4">
      <c r="A113" s="261"/>
      <c r="B113" s="261"/>
      <c r="C113" s="261"/>
      <c r="D113" s="261"/>
    </row>
    <row r="114" ht="15" spans="1:4">
      <c r="A114" s="118"/>
      <c r="B114" s="260"/>
      <c r="C114" s="118"/>
      <c r="D114" s="234"/>
    </row>
    <row r="115" ht="15" spans="1:4">
      <c r="A115" s="118"/>
      <c r="B115" s="260"/>
      <c r="C115" s="118"/>
      <c r="D115" s="234"/>
    </row>
    <row r="116" ht="15" spans="1:4">
      <c r="A116" s="118"/>
      <c r="B116" s="260"/>
      <c r="C116" s="118"/>
      <c r="D116" s="234"/>
    </row>
    <row r="117" ht="15" spans="1:4">
      <c r="A117" s="118"/>
      <c r="B117" s="260"/>
      <c r="C117" s="118"/>
      <c r="D117" s="234"/>
    </row>
    <row r="118" ht="15" spans="1:4">
      <c r="A118" s="118"/>
      <c r="B118" s="260"/>
      <c r="C118" s="118"/>
      <c r="D118" s="234"/>
    </row>
    <row r="119" ht="15" spans="1:4">
      <c r="A119" s="118"/>
      <c r="B119" s="260"/>
      <c r="C119" s="118"/>
      <c r="D119" s="234"/>
    </row>
    <row r="120" ht="15" spans="1:4">
      <c r="A120" s="118"/>
      <c r="B120" s="260"/>
      <c r="C120" s="118"/>
      <c r="D120" s="234"/>
    </row>
    <row r="121" ht="15" spans="1:4">
      <c r="A121" s="118"/>
      <c r="B121" s="260"/>
      <c r="C121" s="118"/>
      <c r="D121" s="234"/>
    </row>
    <row r="122" ht="15" spans="1:4">
      <c r="A122" s="118"/>
      <c r="B122" s="260"/>
      <c r="C122" s="118"/>
      <c r="D122" s="234"/>
    </row>
    <row r="123" ht="15" spans="1:4">
      <c r="A123" s="118"/>
      <c r="B123" s="260"/>
      <c r="C123" s="118"/>
      <c r="D123" s="234"/>
    </row>
    <row r="124" ht="15" spans="1:4">
      <c r="A124" s="118"/>
      <c r="B124" s="260"/>
      <c r="C124" s="118"/>
      <c r="D124" s="234"/>
    </row>
    <row r="125" ht="15" spans="1:4">
      <c r="A125" s="118"/>
      <c r="B125" s="260"/>
      <c r="C125" s="118"/>
      <c r="D125" s="234"/>
    </row>
    <row r="126" ht="15" spans="1:4">
      <c r="A126" s="118"/>
      <c r="B126" s="260"/>
      <c r="C126" s="118"/>
      <c r="D126" s="234"/>
    </row>
    <row r="127" ht="15" spans="1:4">
      <c r="A127" s="118"/>
      <c r="B127" s="260"/>
      <c r="C127" s="118"/>
      <c r="D127" s="234"/>
    </row>
    <row r="128" ht="15" spans="1:4">
      <c r="A128" s="118"/>
      <c r="B128" s="260"/>
      <c r="C128" s="118"/>
      <c r="D128" s="234"/>
    </row>
    <row r="129" ht="15" spans="1:4">
      <c r="A129" s="118"/>
      <c r="B129" s="260"/>
      <c r="C129" s="118"/>
      <c r="D129" s="234"/>
    </row>
    <row r="130" ht="15" spans="1:4">
      <c r="A130" s="118"/>
      <c r="B130" s="260"/>
      <c r="C130" s="118"/>
      <c r="D130" s="234"/>
    </row>
    <row r="131" ht="15" spans="1:4">
      <c r="A131" s="118"/>
      <c r="B131" s="260"/>
      <c r="C131" s="118"/>
      <c r="D131" s="234"/>
    </row>
    <row r="132" spans="1:4">
      <c r="A132" s="91"/>
      <c r="B132" s="262"/>
      <c r="C132" s="91"/>
      <c r="D132" s="237"/>
    </row>
    <row r="133" spans="1:4">
      <c r="A133" s="91"/>
      <c r="B133" s="262"/>
      <c r="C133" s="91"/>
      <c r="D133" s="237"/>
    </row>
    <row r="134" spans="1:4">
      <c r="A134" s="91"/>
      <c r="B134" s="262"/>
      <c r="C134" s="91"/>
      <c r="D134" s="237"/>
    </row>
    <row r="135" spans="1:4">
      <c r="A135" s="91"/>
      <c r="B135" s="262"/>
      <c r="C135" s="91"/>
      <c r="D135" s="237"/>
    </row>
    <row r="136" spans="1:4">
      <c r="A136" s="91"/>
      <c r="B136" s="262"/>
      <c r="C136" s="91"/>
      <c r="D136" s="237"/>
    </row>
    <row r="137" spans="1:4">
      <c r="A137" s="91"/>
      <c r="B137" s="262"/>
      <c r="C137" s="91"/>
      <c r="D137" s="237"/>
    </row>
    <row r="138" spans="1:4">
      <c r="A138" s="91"/>
      <c r="B138" s="262"/>
      <c r="C138" s="91"/>
      <c r="D138" s="237"/>
    </row>
    <row r="139" spans="1:4">
      <c r="A139" s="91"/>
      <c r="B139" s="262"/>
      <c r="C139" s="91"/>
      <c r="D139" s="237"/>
    </row>
    <row r="140" spans="1:4">
      <c r="A140" s="91"/>
      <c r="B140" s="262"/>
      <c r="C140" s="91"/>
      <c r="D140" s="237"/>
    </row>
    <row r="141" spans="1:4">
      <c r="A141" s="91"/>
      <c r="B141" s="262"/>
      <c r="C141" s="91"/>
      <c r="D141" s="237"/>
    </row>
    <row r="142" spans="1:4">
      <c r="A142" s="91"/>
      <c r="B142" s="262"/>
      <c r="C142" s="91"/>
      <c r="D142" s="237"/>
    </row>
    <row r="143" spans="1:4">
      <c r="A143" s="91"/>
      <c r="B143" s="262"/>
      <c r="C143" s="91"/>
      <c r="D143" s="237"/>
    </row>
    <row r="144" spans="1:4">
      <c r="A144" s="91"/>
      <c r="B144" s="262"/>
      <c r="C144" s="91"/>
      <c r="D144" s="237"/>
    </row>
    <row r="145" spans="1:4">
      <c r="A145" s="91"/>
      <c r="B145" s="262"/>
      <c r="C145" s="91"/>
      <c r="D145" s="237"/>
    </row>
    <row r="146" spans="1:4">
      <c r="A146" s="91"/>
      <c r="B146" s="262"/>
      <c r="C146" s="91"/>
      <c r="D146" s="237"/>
    </row>
    <row r="147" spans="1:4">
      <c r="A147" s="91"/>
      <c r="B147" s="262"/>
      <c r="C147" s="91"/>
      <c r="D147" s="237"/>
    </row>
    <row r="148" spans="1:4">
      <c r="A148" s="91"/>
      <c r="B148" s="262"/>
      <c r="C148" s="91"/>
      <c r="D148" s="237"/>
    </row>
    <row r="149" spans="1:4">
      <c r="A149" s="91"/>
      <c r="B149" s="262"/>
      <c r="C149" s="91"/>
      <c r="D149" s="237"/>
    </row>
    <row r="150" spans="1:4">
      <c r="A150" s="91"/>
      <c r="B150" s="262"/>
      <c r="C150" s="91"/>
      <c r="D150" s="237"/>
    </row>
    <row r="151" spans="1:4">
      <c r="A151" s="91"/>
      <c r="B151" s="262"/>
      <c r="C151" s="91"/>
      <c r="D151" s="237"/>
    </row>
    <row r="152" spans="1:4">
      <c r="A152" s="91"/>
      <c r="B152" s="262"/>
      <c r="C152" s="91"/>
      <c r="D152" s="237"/>
    </row>
    <row r="153" spans="1:4">
      <c r="A153" s="91"/>
      <c r="B153" s="262"/>
      <c r="C153" s="91"/>
      <c r="D153" s="237"/>
    </row>
    <row r="154" spans="1:4">
      <c r="A154" s="91"/>
      <c r="B154" s="262"/>
      <c r="C154" s="91"/>
      <c r="D154" s="237"/>
    </row>
    <row r="155" spans="1:4">
      <c r="A155" s="91"/>
      <c r="B155" s="262"/>
      <c r="C155" s="91"/>
      <c r="D155" s="237"/>
    </row>
    <row r="156" spans="1:4">
      <c r="A156" s="91"/>
      <c r="B156" s="262"/>
      <c r="C156" s="91"/>
      <c r="D156" s="237"/>
    </row>
    <row r="157" spans="1:4">
      <c r="A157" s="91"/>
      <c r="B157" s="262"/>
      <c r="C157" s="91"/>
      <c r="D157" s="237"/>
    </row>
    <row r="158" spans="1:4">
      <c r="A158" s="91"/>
      <c r="B158" s="262"/>
      <c r="C158" s="91"/>
      <c r="D158" s="237"/>
    </row>
    <row r="159" spans="1:4">
      <c r="A159" s="91"/>
      <c r="B159" s="262"/>
      <c r="C159" s="91"/>
      <c r="D159" s="237"/>
    </row>
    <row r="160" spans="1:4">
      <c r="A160" s="91"/>
      <c r="B160" s="262"/>
      <c r="C160" s="91"/>
      <c r="D160" s="237"/>
    </row>
    <row r="161" spans="1:4">
      <c r="A161" s="91"/>
      <c r="B161" s="262"/>
      <c r="C161" s="91"/>
      <c r="D161" s="237"/>
    </row>
    <row r="162" spans="1:4">
      <c r="A162" s="91"/>
      <c r="B162" s="262"/>
      <c r="C162" s="91"/>
      <c r="D162" s="237"/>
    </row>
    <row r="163" spans="1:4">
      <c r="A163" s="91"/>
      <c r="B163" s="262"/>
      <c r="C163" s="91"/>
      <c r="D163" s="237"/>
    </row>
    <row r="164" spans="1:4">
      <c r="A164" s="91"/>
      <c r="B164" s="262"/>
      <c r="C164" s="91"/>
      <c r="D164" s="237"/>
    </row>
    <row r="165" spans="1:4">
      <c r="A165" s="91"/>
      <c r="B165" s="262"/>
      <c r="C165" s="91"/>
      <c r="D165" s="237"/>
    </row>
    <row r="166" spans="1:4">
      <c r="A166" s="91"/>
      <c r="B166" s="262"/>
      <c r="C166" s="91"/>
      <c r="D166" s="237"/>
    </row>
    <row r="167" spans="1:4">
      <c r="A167" s="91"/>
      <c r="B167" s="262"/>
      <c r="C167" s="91"/>
      <c r="D167" s="237"/>
    </row>
    <row r="168" spans="1:4">
      <c r="A168" s="91"/>
      <c r="B168" s="262"/>
      <c r="C168" s="91"/>
      <c r="D168" s="237"/>
    </row>
    <row r="169" spans="1:4">
      <c r="A169" s="91"/>
      <c r="B169" s="262"/>
      <c r="C169" s="91"/>
      <c r="D169" s="237"/>
    </row>
    <row r="170" spans="1:4">
      <c r="A170" s="91"/>
      <c r="B170" s="262"/>
      <c r="C170" s="91"/>
      <c r="D170" s="237"/>
    </row>
    <row r="171" spans="1:4">
      <c r="A171" s="91"/>
      <c r="B171" s="262"/>
      <c r="C171" s="91"/>
      <c r="D171" s="237"/>
    </row>
    <row r="172" spans="1:4">
      <c r="A172" s="91"/>
      <c r="B172" s="262"/>
      <c r="C172" s="91"/>
      <c r="D172" s="237"/>
    </row>
    <row r="173" spans="1:4">
      <c r="A173" s="91"/>
      <c r="B173" s="262"/>
      <c r="C173" s="91"/>
      <c r="D173" s="237"/>
    </row>
    <row r="174" spans="1:4">
      <c r="A174" s="91"/>
      <c r="B174" s="262"/>
      <c r="C174" s="91"/>
      <c r="D174" s="237"/>
    </row>
    <row r="175" spans="1:4">
      <c r="A175" s="91"/>
      <c r="B175" s="262"/>
      <c r="C175" s="91"/>
      <c r="D175" s="237"/>
    </row>
    <row r="176" spans="1:4">
      <c r="A176" s="91"/>
      <c r="B176" s="262"/>
      <c r="C176" s="91"/>
      <c r="D176" s="237"/>
    </row>
    <row r="177" spans="1:4">
      <c r="A177" s="91"/>
      <c r="B177" s="262"/>
      <c r="C177" s="91"/>
      <c r="D177" s="237"/>
    </row>
    <row r="178" spans="1:4">
      <c r="A178" s="91"/>
      <c r="B178" s="262"/>
      <c r="C178" s="91"/>
      <c r="D178" s="237"/>
    </row>
    <row r="179" spans="1:4">
      <c r="A179" s="91"/>
      <c r="B179" s="262"/>
      <c r="C179" s="91"/>
      <c r="D179" s="237"/>
    </row>
    <row r="180" spans="1:4">
      <c r="A180" s="91"/>
      <c r="B180" s="262"/>
      <c r="C180" s="91"/>
      <c r="D180" s="237"/>
    </row>
    <row r="181" spans="1:4">
      <c r="A181" s="91"/>
      <c r="B181" s="262"/>
      <c r="C181" s="91"/>
      <c r="D181" s="237"/>
    </row>
    <row r="182" spans="1:4">
      <c r="A182" s="91"/>
      <c r="B182" s="262"/>
      <c r="C182" s="91"/>
      <c r="D182" s="237"/>
    </row>
    <row r="183" spans="1:4">
      <c r="A183" s="91"/>
      <c r="B183" s="262"/>
      <c r="C183" s="91"/>
      <c r="D183" s="237"/>
    </row>
    <row r="184" spans="1:4">
      <c r="A184" s="91"/>
      <c r="B184" s="262"/>
      <c r="C184" s="91"/>
      <c r="D184" s="237"/>
    </row>
    <row r="185" spans="1:4">
      <c r="A185" s="91"/>
      <c r="B185" s="262"/>
      <c r="C185" s="91"/>
      <c r="D185" s="237"/>
    </row>
    <row r="186" spans="1:4">
      <c r="A186" s="91"/>
      <c r="B186" s="262"/>
      <c r="C186" s="91"/>
      <c r="D186" s="237"/>
    </row>
    <row r="187" spans="1:4">
      <c r="A187" s="91"/>
      <c r="B187" s="262"/>
      <c r="C187" s="91"/>
      <c r="D187" s="237"/>
    </row>
    <row r="188" spans="1:4">
      <c r="A188" s="91"/>
      <c r="B188" s="262"/>
      <c r="C188" s="91"/>
      <c r="D188" s="237"/>
    </row>
    <row r="189" spans="1:4">
      <c r="A189" s="91"/>
      <c r="B189" s="262"/>
      <c r="C189" s="91"/>
      <c r="D189" s="237"/>
    </row>
  </sheetData>
  <mergeCells count="5">
    <mergeCell ref="A1:D1"/>
    <mergeCell ref="A110:D110"/>
    <mergeCell ref="A111:D111"/>
    <mergeCell ref="A112:D112"/>
    <mergeCell ref="A113:D113"/>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2"/>
  <sheetViews>
    <sheetView topLeftCell="A9" workbookViewId="0">
      <selection activeCell="A6" sqref="A6"/>
    </sheetView>
  </sheetViews>
  <sheetFormatPr defaultColWidth="9" defaultRowHeight="13.5" outlineLevelCol="3"/>
  <cols>
    <col min="1" max="1" width="9.88333333333333" style="172" customWidth="1"/>
    <col min="2" max="2" width="17.6666666666667" style="172" customWidth="1"/>
    <col min="3" max="3" width="12.4416666666667" style="172" customWidth="1"/>
    <col min="4" max="4" width="42.6666666666667" style="250" customWidth="1"/>
  </cols>
  <sheetData>
    <row r="1" ht="25.5" spans="1:4">
      <c r="A1" s="162" t="s">
        <v>1732</v>
      </c>
      <c r="B1" s="163"/>
      <c r="C1" s="163"/>
      <c r="D1" s="163"/>
    </row>
    <row r="2" ht="15.75" spans="1:4">
      <c r="A2" s="97" t="s">
        <v>1</v>
      </c>
      <c r="B2" s="97" t="s">
        <v>2</v>
      </c>
      <c r="C2" s="97" t="s">
        <v>3</v>
      </c>
      <c r="D2" s="97" t="s">
        <v>4</v>
      </c>
    </row>
    <row r="3" ht="15" spans="1:4">
      <c r="A3" s="57" t="s">
        <v>1733</v>
      </c>
      <c r="B3" s="287" t="s">
        <v>1734</v>
      </c>
      <c r="C3" s="57">
        <v>20.7</v>
      </c>
      <c r="D3" s="52" t="s">
        <v>1735</v>
      </c>
    </row>
    <row r="4" ht="15" spans="1:4">
      <c r="A4" s="57" t="s">
        <v>1736</v>
      </c>
      <c r="B4" s="287" t="s">
        <v>1737</v>
      </c>
      <c r="C4" s="57">
        <v>60</v>
      </c>
      <c r="D4" s="52" t="s">
        <v>35</v>
      </c>
    </row>
    <row r="5" ht="15" spans="1:4">
      <c r="A5" s="57" t="s">
        <v>1738</v>
      </c>
      <c r="B5" s="287" t="s">
        <v>1739</v>
      </c>
      <c r="C5" s="57">
        <v>70</v>
      </c>
      <c r="D5" s="52" t="s">
        <v>1740</v>
      </c>
    </row>
    <row r="6" ht="15" spans="1:4">
      <c r="A6" s="57" t="s">
        <v>1741</v>
      </c>
      <c r="B6" s="287" t="s">
        <v>1742</v>
      </c>
      <c r="C6" s="57">
        <v>30</v>
      </c>
      <c r="D6" s="52" t="s">
        <v>79</v>
      </c>
    </row>
    <row r="7" ht="15" spans="1:4">
      <c r="A7" s="57" t="s">
        <v>1743</v>
      </c>
      <c r="B7" s="287" t="s">
        <v>1744</v>
      </c>
      <c r="C7" s="57">
        <v>81.6</v>
      </c>
      <c r="D7" s="52" t="s">
        <v>105</v>
      </c>
    </row>
    <row r="8" ht="15" spans="1:4">
      <c r="A8" s="57" t="s">
        <v>1745</v>
      </c>
      <c r="B8" s="287" t="s">
        <v>1746</v>
      </c>
      <c r="C8" s="57">
        <v>82</v>
      </c>
      <c r="D8" s="52" t="s">
        <v>105</v>
      </c>
    </row>
    <row r="9" ht="15" spans="1:4">
      <c r="A9" s="57" t="s">
        <v>1747</v>
      </c>
      <c r="B9" s="287" t="s">
        <v>1748</v>
      </c>
      <c r="C9" s="57">
        <v>80</v>
      </c>
      <c r="D9" s="52" t="s">
        <v>1749</v>
      </c>
    </row>
    <row r="10" ht="15" spans="1:4">
      <c r="A10" s="57" t="s">
        <v>1750</v>
      </c>
      <c r="B10" s="287" t="s">
        <v>1751</v>
      </c>
      <c r="C10" s="57">
        <v>32</v>
      </c>
      <c r="D10" s="52" t="s">
        <v>1752</v>
      </c>
    </row>
    <row r="11" ht="15" spans="1:4">
      <c r="A11" s="57" t="s">
        <v>1753</v>
      </c>
      <c r="B11" s="287" t="s">
        <v>1754</v>
      </c>
      <c r="C11" s="57">
        <v>30</v>
      </c>
      <c r="D11" s="52" t="s">
        <v>118</v>
      </c>
    </row>
    <row r="12" ht="15" spans="1:4">
      <c r="A12" s="57" t="s">
        <v>90</v>
      </c>
      <c r="B12" s="287" t="s">
        <v>1755</v>
      </c>
      <c r="C12" s="57">
        <v>2.5</v>
      </c>
      <c r="D12" s="52" t="s">
        <v>1756</v>
      </c>
    </row>
    <row r="13" ht="15" spans="1:4">
      <c r="A13" s="57" t="s">
        <v>1757</v>
      </c>
      <c r="B13" s="287" t="s">
        <v>1758</v>
      </c>
      <c r="C13" s="57">
        <v>5</v>
      </c>
      <c r="D13" s="52" t="s">
        <v>1759</v>
      </c>
    </row>
    <row r="14" ht="15" spans="1:4">
      <c r="A14" s="57" t="s">
        <v>1760</v>
      </c>
      <c r="B14" s="287" t="s">
        <v>1761</v>
      </c>
      <c r="C14" s="57">
        <v>7.3</v>
      </c>
      <c r="D14" s="52" t="s">
        <v>1759</v>
      </c>
    </row>
    <row r="15" ht="15" spans="1:4">
      <c r="A15" s="57" t="s">
        <v>1762</v>
      </c>
      <c r="B15" s="287" t="s">
        <v>1763</v>
      </c>
      <c r="C15" s="57">
        <v>2</v>
      </c>
      <c r="D15" s="52" t="s">
        <v>1759</v>
      </c>
    </row>
    <row r="16" ht="15" spans="1:4">
      <c r="A16" s="57" t="s">
        <v>1764</v>
      </c>
      <c r="B16" s="287" t="s">
        <v>1765</v>
      </c>
      <c r="C16" s="57">
        <v>5</v>
      </c>
      <c r="D16" s="52" t="s">
        <v>1759</v>
      </c>
    </row>
    <row r="17" ht="15" spans="1:4">
      <c r="A17" s="57" t="s">
        <v>1766</v>
      </c>
      <c r="B17" s="287" t="s">
        <v>1767</v>
      </c>
      <c r="C17" s="57">
        <v>2.5</v>
      </c>
      <c r="D17" s="52" t="s">
        <v>1759</v>
      </c>
    </row>
    <row r="18" ht="15" spans="1:4">
      <c r="A18" s="57" t="s">
        <v>1768</v>
      </c>
      <c r="B18" s="287" t="s">
        <v>1769</v>
      </c>
      <c r="C18" s="57">
        <v>2.2</v>
      </c>
      <c r="D18" s="52" t="s">
        <v>1770</v>
      </c>
    </row>
    <row r="19" ht="15" spans="1:4">
      <c r="A19" s="57" t="s">
        <v>1771</v>
      </c>
      <c r="B19" s="287" t="s">
        <v>1772</v>
      </c>
      <c r="C19" s="57">
        <v>10.83</v>
      </c>
      <c r="D19" s="52" t="s">
        <v>1773</v>
      </c>
    </row>
    <row r="20" ht="15" spans="1:4">
      <c r="A20" s="57" t="s">
        <v>1774</v>
      </c>
      <c r="B20" s="287" t="s">
        <v>1775</v>
      </c>
      <c r="C20" s="57">
        <v>9</v>
      </c>
      <c r="D20" s="52" t="s">
        <v>1776</v>
      </c>
    </row>
    <row r="21" ht="15" spans="1:4">
      <c r="A21" s="57" t="s">
        <v>1777</v>
      </c>
      <c r="B21" s="287" t="s">
        <v>1778</v>
      </c>
      <c r="C21" s="57">
        <v>50</v>
      </c>
      <c r="D21" s="52" t="s">
        <v>1779</v>
      </c>
    </row>
    <row r="22" ht="15" spans="1:4">
      <c r="A22" s="57" t="s">
        <v>1780</v>
      </c>
      <c r="B22" s="287" t="s">
        <v>1781</v>
      </c>
      <c r="C22" s="57">
        <v>200.4</v>
      </c>
      <c r="D22" s="52" t="s">
        <v>1782</v>
      </c>
    </row>
    <row r="23" ht="15" spans="1:4">
      <c r="A23" s="57" t="s">
        <v>1783</v>
      </c>
      <c r="B23" s="287" t="s">
        <v>1784</v>
      </c>
      <c r="C23" s="57">
        <v>8.2</v>
      </c>
      <c r="D23" s="52" t="s">
        <v>1785</v>
      </c>
    </row>
    <row r="24" ht="15" spans="1:4">
      <c r="A24" s="57" t="s">
        <v>1786</v>
      </c>
      <c r="B24" s="287" t="s">
        <v>1787</v>
      </c>
      <c r="C24" s="57">
        <v>12</v>
      </c>
      <c r="D24" s="52" t="s">
        <v>1788</v>
      </c>
    </row>
    <row r="25" ht="15" spans="1:4">
      <c r="A25" s="57" t="s">
        <v>1789</v>
      </c>
      <c r="B25" s="287" t="s">
        <v>1790</v>
      </c>
      <c r="C25" s="57">
        <v>88.3</v>
      </c>
      <c r="D25" s="52" t="s">
        <v>1791</v>
      </c>
    </row>
    <row r="26" ht="15" spans="1:4">
      <c r="A26" s="57" t="s">
        <v>1792</v>
      </c>
      <c r="B26" s="287" t="s">
        <v>1793</v>
      </c>
      <c r="C26" s="57">
        <v>1.4</v>
      </c>
      <c r="D26" s="52" t="s">
        <v>346</v>
      </c>
    </row>
    <row r="27" ht="15" spans="1:4">
      <c r="A27" s="57" t="s">
        <v>1794</v>
      </c>
      <c r="B27" s="287" t="s">
        <v>1795</v>
      </c>
      <c r="C27" s="57">
        <v>5.9</v>
      </c>
      <c r="D27" s="52" t="s">
        <v>346</v>
      </c>
    </row>
    <row r="28" ht="15" spans="1:4">
      <c r="A28" s="57" t="s">
        <v>1796</v>
      </c>
      <c r="B28" s="287" t="s">
        <v>1797</v>
      </c>
      <c r="C28" s="57">
        <v>60</v>
      </c>
      <c r="D28" s="52" t="s">
        <v>1798</v>
      </c>
    </row>
    <row r="29" ht="15" spans="1:4">
      <c r="A29" s="57" t="s">
        <v>1799</v>
      </c>
      <c r="B29" s="287" t="s">
        <v>1800</v>
      </c>
      <c r="C29" s="57">
        <v>64</v>
      </c>
      <c r="D29" s="52" t="s">
        <v>1801</v>
      </c>
    </row>
    <row r="30" ht="15" spans="1:4">
      <c r="A30" s="57" t="s">
        <v>1802</v>
      </c>
      <c r="B30" s="287" t="s">
        <v>1803</v>
      </c>
      <c r="C30" s="57">
        <v>80</v>
      </c>
      <c r="D30" s="52" t="s">
        <v>1804</v>
      </c>
    </row>
    <row r="31" ht="15" spans="1:4">
      <c r="A31" s="57" t="s">
        <v>1805</v>
      </c>
      <c r="B31" s="287" t="s">
        <v>1806</v>
      </c>
      <c r="C31" s="57">
        <v>180</v>
      </c>
      <c r="D31" s="52" t="s">
        <v>1807</v>
      </c>
    </row>
    <row r="32" ht="15" spans="1:4">
      <c r="A32" s="57" t="s">
        <v>1808</v>
      </c>
      <c r="B32" s="287" t="s">
        <v>1809</v>
      </c>
      <c r="C32" s="57">
        <v>21.7</v>
      </c>
      <c r="D32" s="52" t="s">
        <v>1810</v>
      </c>
    </row>
    <row r="33" ht="15" spans="1:4">
      <c r="A33" s="57" t="s">
        <v>1811</v>
      </c>
      <c r="B33" s="287" t="s">
        <v>1812</v>
      </c>
      <c r="C33" s="57">
        <v>69</v>
      </c>
      <c r="D33" s="52" t="s">
        <v>1813</v>
      </c>
    </row>
    <row r="34" ht="15" spans="1:4">
      <c r="A34" s="57" t="s">
        <v>1814</v>
      </c>
      <c r="B34" s="287" t="s">
        <v>1815</v>
      </c>
      <c r="C34" s="57">
        <v>120</v>
      </c>
      <c r="D34" s="52" t="s">
        <v>1816</v>
      </c>
    </row>
    <row r="35" ht="15" spans="1:4">
      <c r="A35" s="57" t="s">
        <v>1817</v>
      </c>
      <c r="B35" s="287" t="s">
        <v>1818</v>
      </c>
      <c r="C35" s="57">
        <v>2.1</v>
      </c>
      <c r="D35" s="52" t="s">
        <v>1819</v>
      </c>
    </row>
    <row r="36" ht="15" spans="1:4">
      <c r="A36" s="57" t="s">
        <v>1820</v>
      </c>
      <c r="B36" s="287" t="s">
        <v>1821</v>
      </c>
      <c r="C36" s="57">
        <v>2</v>
      </c>
      <c r="D36" s="52" t="s">
        <v>1819</v>
      </c>
    </row>
    <row r="37" ht="15" spans="1:4">
      <c r="A37" s="57" t="s">
        <v>1822</v>
      </c>
      <c r="B37" s="287" t="s">
        <v>1823</v>
      </c>
      <c r="C37" s="57">
        <v>7.7</v>
      </c>
      <c r="D37" s="52" t="s">
        <v>1819</v>
      </c>
    </row>
    <row r="38" ht="15" spans="1:4">
      <c r="A38" s="57" t="s">
        <v>1824</v>
      </c>
      <c r="B38" s="287" t="s">
        <v>1825</v>
      </c>
      <c r="C38" s="57">
        <v>3.1</v>
      </c>
      <c r="D38" s="52" t="s">
        <v>1819</v>
      </c>
    </row>
    <row r="39" ht="15" spans="1:4">
      <c r="A39" s="57" t="s">
        <v>1826</v>
      </c>
      <c r="B39" s="287" t="s">
        <v>1827</v>
      </c>
      <c r="C39" s="57">
        <v>0.6</v>
      </c>
      <c r="D39" s="52" t="s">
        <v>1819</v>
      </c>
    </row>
    <row r="40" ht="15" spans="1:4">
      <c r="A40" s="57" t="s">
        <v>1828</v>
      </c>
      <c r="B40" s="287" t="s">
        <v>1829</v>
      </c>
      <c r="C40" s="57">
        <v>0.9</v>
      </c>
      <c r="D40" s="52" t="s">
        <v>1819</v>
      </c>
    </row>
    <row r="41" ht="15" spans="1:4">
      <c r="A41" s="57" t="s">
        <v>1830</v>
      </c>
      <c r="B41" s="287" t="s">
        <v>1831</v>
      </c>
      <c r="C41" s="57">
        <v>2</v>
      </c>
      <c r="D41" s="52" t="s">
        <v>1819</v>
      </c>
    </row>
    <row r="42" ht="15" spans="1:4">
      <c r="A42" s="57" t="s">
        <v>1832</v>
      </c>
      <c r="B42" s="287" t="s">
        <v>1833</v>
      </c>
      <c r="C42" s="57">
        <v>2</v>
      </c>
      <c r="D42" s="52" t="s">
        <v>1819</v>
      </c>
    </row>
    <row r="43" ht="15" spans="1:4">
      <c r="A43" s="57" t="s">
        <v>1834</v>
      </c>
      <c r="B43" s="287" t="s">
        <v>1835</v>
      </c>
      <c r="C43" s="57">
        <v>3.5</v>
      </c>
      <c r="D43" s="52" t="s">
        <v>375</v>
      </c>
    </row>
    <row r="44" ht="15" spans="1:4">
      <c r="A44" s="57" t="s">
        <v>1836</v>
      </c>
      <c r="B44" s="287" t="s">
        <v>1837</v>
      </c>
      <c r="C44" s="57">
        <v>3</v>
      </c>
      <c r="D44" s="52" t="s">
        <v>375</v>
      </c>
    </row>
    <row r="45" ht="15" spans="1:4">
      <c r="A45" s="57" t="s">
        <v>1838</v>
      </c>
      <c r="B45" s="287" t="s">
        <v>1839</v>
      </c>
      <c r="C45" s="57">
        <v>3.5</v>
      </c>
      <c r="D45" s="52" t="s">
        <v>375</v>
      </c>
    </row>
    <row r="46" ht="15" spans="1:4">
      <c r="A46" s="57" t="s">
        <v>1840</v>
      </c>
      <c r="B46" s="287" t="s">
        <v>1841</v>
      </c>
      <c r="C46" s="57">
        <v>3</v>
      </c>
      <c r="D46" s="52" t="s">
        <v>375</v>
      </c>
    </row>
    <row r="47" ht="15" spans="1:4">
      <c r="A47" s="57" t="s">
        <v>1842</v>
      </c>
      <c r="B47" s="287" t="s">
        <v>1843</v>
      </c>
      <c r="C47" s="57">
        <v>3.6</v>
      </c>
      <c r="D47" s="52" t="s">
        <v>375</v>
      </c>
    </row>
    <row r="48" ht="15" spans="1:4">
      <c r="A48" s="57" t="s">
        <v>1844</v>
      </c>
      <c r="B48" s="287" t="s">
        <v>1845</v>
      </c>
      <c r="C48" s="57">
        <v>3.2</v>
      </c>
      <c r="D48" s="52" t="s">
        <v>375</v>
      </c>
    </row>
    <row r="49" ht="15" spans="1:4">
      <c r="A49" s="57" t="s">
        <v>1846</v>
      </c>
      <c r="B49" s="287" t="s">
        <v>1847</v>
      </c>
      <c r="C49" s="57">
        <v>3.2</v>
      </c>
      <c r="D49" s="52" t="s">
        <v>375</v>
      </c>
    </row>
    <row r="50" ht="15" spans="1:4">
      <c r="A50" s="57" t="s">
        <v>1848</v>
      </c>
      <c r="B50" s="287" t="s">
        <v>1849</v>
      </c>
      <c r="C50" s="57">
        <v>3.2</v>
      </c>
      <c r="D50" s="52" t="s">
        <v>375</v>
      </c>
    </row>
    <row r="51" ht="15" spans="1:4">
      <c r="A51" s="57" t="s">
        <v>1850</v>
      </c>
      <c r="B51" s="287" t="s">
        <v>1851</v>
      </c>
      <c r="C51" s="57">
        <v>6.3</v>
      </c>
      <c r="D51" s="52" t="s">
        <v>1852</v>
      </c>
    </row>
    <row r="52" ht="15" spans="1:4">
      <c r="A52" s="57" t="s">
        <v>1853</v>
      </c>
      <c r="B52" s="287" t="s">
        <v>1854</v>
      </c>
      <c r="C52" s="57">
        <v>318</v>
      </c>
      <c r="D52" s="52" t="s">
        <v>1855</v>
      </c>
    </row>
    <row r="53" ht="15" spans="1:4">
      <c r="A53" s="57" t="s">
        <v>1856</v>
      </c>
      <c r="B53" s="287" t="s">
        <v>1857</v>
      </c>
      <c r="C53" s="57">
        <v>3</v>
      </c>
      <c r="D53" s="52" t="s">
        <v>375</v>
      </c>
    </row>
    <row r="54" ht="15" spans="1:4">
      <c r="A54" s="57" t="s">
        <v>1858</v>
      </c>
      <c r="B54" s="287" t="s">
        <v>1859</v>
      </c>
      <c r="C54" s="57">
        <v>73</v>
      </c>
      <c r="D54" s="52" t="s">
        <v>375</v>
      </c>
    </row>
    <row r="55" ht="15" spans="1:4">
      <c r="A55" s="57" t="s">
        <v>1860</v>
      </c>
      <c r="B55" s="287" t="s">
        <v>1861</v>
      </c>
      <c r="C55" s="57">
        <v>120</v>
      </c>
      <c r="D55" s="52" t="s">
        <v>1862</v>
      </c>
    </row>
    <row r="56" ht="15" spans="1:4">
      <c r="A56" s="57" t="s">
        <v>1863</v>
      </c>
      <c r="B56" s="287" t="s">
        <v>1864</v>
      </c>
      <c r="C56" s="57">
        <v>6.9</v>
      </c>
      <c r="D56" s="52" t="s">
        <v>1865</v>
      </c>
    </row>
    <row r="57" ht="15" spans="1:4">
      <c r="A57" s="57" t="s">
        <v>1866</v>
      </c>
      <c r="B57" s="287" t="s">
        <v>1867</v>
      </c>
      <c r="C57" s="57">
        <v>108</v>
      </c>
      <c r="D57" s="52" t="s">
        <v>1868</v>
      </c>
    </row>
    <row r="58" ht="15" spans="1:4">
      <c r="A58" s="57" t="s">
        <v>1869</v>
      </c>
      <c r="B58" s="287" t="s">
        <v>1870</v>
      </c>
      <c r="C58" s="57">
        <v>121</v>
      </c>
      <c r="D58" s="52" t="s">
        <v>1868</v>
      </c>
    </row>
    <row r="59" ht="15" spans="1:4">
      <c r="A59" s="57" t="s">
        <v>1871</v>
      </c>
      <c r="B59" s="287" t="s">
        <v>1872</v>
      </c>
      <c r="C59" s="57">
        <v>3</v>
      </c>
      <c r="D59" s="52" t="s">
        <v>1873</v>
      </c>
    </row>
    <row r="60" ht="15" spans="1:4">
      <c r="A60" s="57" t="s">
        <v>1874</v>
      </c>
      <c r="B60" s="287" t="s">
        <v>1875</v>
      </c>
      <c r="C60" s="57">
        <v>200</v>
      </c>
      <c r="D60" s="52" t="s">
        <v>1876</v>
      </c>
    </row>
    <row r="61" ht="15" spans="1:4">
      <c r="A61" s="57" t="s">
        <v>1877</v>
      </c>
      <c r="B61" s="287" t="s">
        <v>1878</v>
      </c>
      <c r="C61" s="57">
        <v>0.7</v>
      </c>
      <c r="D61" s="52" t="s">
        <v>1879</v>
      </c>
    </row>
    <row r="62" ht="15" spans="1:4">
      <c r="A62" s="57" t="s">
        <v>1880</v>
      </c>
      <c r="B62" s="287" t="s">
        <v>1881</v>
      </c>
      <c r="C62" s="57">
        <v>0.5</v>
      </c>
      <c r="D62" s="52" t="s">
        <v>1879</v>
      </c>
    </row>
    <row r="63" ht="15" spans="1:4">
      <c r="A63" s="57" t="s">
        <v>1882</v>
      </c>
      <c r="B63" s="287" t="s">
        <v>1883</v>
      </c>
      <c r="C63" s="57">
        <v>0.7</v>
      </c>
      <c r="D63" s="52" t="s">
        <v>1879</v>
      </c>
    </row>
    <row r="64" ht="15" spans="1:4">
      <c r="A64" s="57" t="s">
        <v>1884</v>
      </c>
      <c r="B64" s="287" t="s">
        <v>1885</v>
      </c>
      <c r="C64" s="57">
        <v>312</v>
      </c>
      <c r="D64" s="52" t="s">
        <v>1886</v>
      </c>
    </row>
    <row r="65" ht="15" spans="1:4">
      <c r="A65" s="57" t="s">
        <v>1887</v>
      </c>
      <c r="B65" s="287" t="s">
        <v>1888</v>
      </c>
      <c r="C65" s="57">
        <v>4.8</v>
      </c>
      <c r="D65" s="52" t="s">
        <v>1889</v>
      </c>
    </row>
    <row r="66" ht="15" spans="1:4">
      <c r="A66" s="57" t="s">
        <v>1890</v>
      </c>
      <c r="B66" s="287" t="s">
        <v>1891</v>
      </c>
      <c r="C66" s="57">
        <v>82</v>
      </c>
      <c r="D66" s="52" t="s">
        <v>1892</v>
      </c>
    </row>
    <row r="67" ht="15" spans="1:4">
      <c r="A67" s="57" t="s">
        <v>1893</v>
      </c>
      <c r="B67" s="287" t="s">
        <v>1894</v>
      </c>
      <c r="C67" s="57">
        <v>80</v>
      </c>
      <c r="D67" s="52" t="s">
        <v>1895</v>
      </c>
    </row>
    <row r="68" ht="15" spans="1:4">
      <c r="A68" s="57" t="s">
        <v>1896</v>
      </c>
      <c r="B68" s="287" t="s">
        <v>1897</v>
      </c>
      <c r="C68" s="57">
        <v>48.8</v>
      </c>
      <c r="D68" s="52" t="s">
        <v>1898</v>
      </c>
    </row>
    <row r="69" ht="27" spans="1:4">
      <c r="A69" s="57" t="s">
        <v>1899</v>
      </c>
      <c r="B69" s="287" t="s">
        <v>1900</v>
      </c>
      <c r="C69" s="57">
        <v>258</v>
      </c>
      <c r="D69" s="52" t="s">
        <v>1901</v>
      </c>
    </row>
    <row r="70" ht="15" spans="1:4">
      <c r="A70" s="57" t="s">
        <v>1902</v>
      </c>
      <c r="B70" s="287" t="s">
        <v>1903</v>
      </c>
      <c r="C70" s="57">
        <v>6.5</v>
      </c>
      <c r="D70" s="52" t="s">
        <v>1904</v>
      </c>
    </row>
    <row r="71" ht="27" spans="1:4">
      <c r="A71" s="57" t="s">
        <v>1905</v>
      </c>
      <c r="B71" s="287" t="s">
        <v>1906</v>
      </c>
      <c r="C71" s="57">
        <v>223</v>
      </c>
      <c r="D71" s="52" t="s">
        <v>1907</v>
      </c>
    </row>
    <row r="72" ht="27" spans="1:4">
      <c r="A72" s="57" t="s">
        <v>1908</v>
      </c>
      <c r="B72" s="287" t="s">
        <v>1909</v>
      </c>
      <c r="C72" s="57">
        <v>108</v>
      </c>
      <c r="D72" s="52" t="s">
        <v>1910</v>
      </c>
    </row>
    <row r="73" ht="27" spans="1:4">
      <c r="A73" s="99" t="s">
        <v>1911</v>
      </c>
      <c r="B73" s="287" t="s">
        <v>1912</v>
      </c>
      <c r="C73" s="57">
        <v>22.05</v>
      </c>
      <c r="D73" s="52" t="s">
        <v>1913</v>
      </c>
    </row>
    <row r="74" ht="30" spans="1:4">
      <c r="A74" s="57" t="s">
        <v>1914</v>
      </c>
      <c r="B74" s="287" t="s">
        <v>1915</v>
      </c>
      <c r="C74" s="57">
        <v>6.1</v>
      </c>
      <c r="D74" s="52" t="s">
        <v>1916</v>
      </c>
    </row>
    <row r="75" ht="28.5" spans="1:4">
      <c r="A75" s="57" t="s">
        <v>1917</v>
      </c>
      <c r="B75" s="287" t="s">
        <v>1918</v>
      </c>
      <c r="C75" s="57">
        <v>7.6</v>
      </c>
      <c r="D75" s="52" t="s">
        <v>1919</v>
      </c>
    </row>
    <row r="76" ht="27" spans="1:4">
      <c r="A76" s="57" t="s">
        <v>1920</v>
      </c>
      <c r="B76" s="287" t="s">
        <v>1921</v>
      </c>
      <c r="C76" s="57">
        <v>18.7</v>
      </c>
      <c r="D76" s="52" t="s">
        <v>1922</v>
      </c>
    </row>
    <row r="77" ht="27" spans="1:4">
      <c r="A77" s="57" t="s">
        <v>1923</v>
      </c>
      <c r="B77" s="287" t="s">
        <v>1924</v>
      </c>
      <c r="C77" s="57">
        <v>30</v>
      </c>
      <c r="D77" s="52" t="s">
        <v>1925</v>
      </c>
    </row>
    <row r="78" ht="28.5" spans="1:4">
      <c r="A78" s="57" t="s">
        <v>1926</v>
      </c>
      <c r="B78" s="287" t="s">
        <v>1927</v>
      </c>
      <c r="C78" s="57">
        <v>20.3</v>
      </c>
      <c r="D78" s="52" t="s">
        <v>1928</v>
      </c>
    </row>
    <row r="79" ht="28.5" spans="1:4">
      <c r="A79" s="57" t="s">
        <v>1929</v>
      </c>
      <c r="B79" s="287" t="s">
        <v>1930</v>
      </c>
      <c r="C79" s="57">
        <v>6.9</v>
      </c>
      <c r="D79" s="52" t="s">
        <v>1931</v>
      </c>
    </row>
    <row r="80" ht="28.5" spans="1:4">
      <c r="A80" s="57" t="s">
        <v>1932</v>
      </c>
      <c r="B80" s="287" t="s">
        <v>1933</v>
      </c>
      <c r="C80" s="57">
        <v>28.9</v>
      </c>
      <c r="D80" s="52" t="s">
        <v>1934</v>
      </c>
    </row>
    <row r="81" ht="28.5" spans="1:4">
      <c r="A81" s="57" t="s">
        <v>1935</v>
      </c>
      <c r="B81" s="287" t="s">
        <v>1936</v>
      </c>
      <c r="C81" s="57">
        <v>18.7</v>
      </c>
      <c r="D81" s="52" t="s">
        <v>1934</v>
      </c>
    </row>
    <row r="82" ht="28.5" spans="1:4">
      <c r="A82" s="57" t="s">
        <v>1937</v>
      </c>
      <c r="B82" s="287" t="s">
        <v>1938</v>
      </c>
      <c r="C82" s="57">
        <v>28.2</v>
      </c>
      <c r="D82" s="52" t="s">
        <v>1934</v>
      </c>
    </row>
    <row r="83" ht="27" spans="1:4">
      <c r="A83" s="57" t="s">
        <v>1939</v>
      </c>
      <c r="B83" s="287" t="s">
        <v>1940</v>
      </c>
      <c r="C83" s="57">
        <v>10</v>
      </c>
      <c r="D83" s="52" t="s">
        <v>1941</v>
      </c>
    </row>
    <row r="84" ht="27" spans="1:4">
      <c r="A84" s="57" t="s">
        <v>1942</v>
      </c>
      <c r="B84" s="287" t="s">
        <v>1943</v>
      </c>
      <c r="C84" s="57">
        <v>8.5</v>
      </c>
      <c r="D84" s="52" t="s">
        <v>1941</v>
      </c>
    </row>
    <row r="85" ht="27" spans="1:4">
      <c r="A85" s="57" t="s">
        <v>1944</v>
      </c>
      <c r="B85" s="287" t="s">
        <v>1945</v>
      </c>
      <c r="C85" s="57">
        <v>9</v>
      </c>
      <c r="D85" s="52" t="s">
        <v>1941</v>
      </c>
    </row>
    <row r="86" ht="27" spans="1:4">
      <c r="A86" s="57" t="s">
        <v>1946</v>
      </c>
      <c r="B86" s="287" t="s">
        <v>1947</v>
      </c>
      <c r="C86" s="57">
        <v>109.3</v>
      </c>
      <c r="D86" s="52" t="s">
        <v>1948</v>
      </c>
    </row>
    <row r="87" ht="30" spans="1:4">
      <c r="A87" s="57" t="s">
        <v>1949</v>
      </c>
      <c r="B87" s="287" t="s">
        <v>1950</v>
      </c>
      <c r="C87" s="57">
        <v>68.3</v>
      </c>
      <c r="D87" s="52" t="s">
        <v>1951</v>
      </c>
    </row>
    <row r="88" ht="30" spans="1:4">
      <c r="A88" s="57" t="s">
        <v>1952</v>
      </c>
      <c r="B88" s="287" t="s">
        <v>1953</v>
      </c>
      <c r="C88" s="57">
        <v>86.6</v>
      </c>
      <c r="D88" s="52" t="s">
        <v>1951</v>
      </c>
    </row>
    <row r="89" ht="28.5" spans="1:4">
      <c r="A89" s="57" t="s">
        <v>1954</v>
      </c>
      <c r="B89" s="287" t="s">
        <v>1955</v>
      </c>
      <c r="C89" s="57">
        <v>7.2</v>
      </c>
      <c r="D89" s="52" t="s">
        <v>1956</v>
      </c>
    </row>
    <row r="90" ht="28.5" spans="1:4">
      <c r="A90" s="57" t="s">
        <v>1957</v>
      </c>
      <c r="B90" s="287" t="s">
        <v>1958</v>
      </c>
      <c r="C90" s="57">
        <v>2.8</v>
      </c>
      <c r="D90" s="52" t="s">
        <v>1956</v>
      </c>
    </row>
    <row r="91" ht="28.5" spans="1:4">
      <c r="A91" s="57" t="s">
        <v>1959</v>
      </c>
      <c r="B91" s="287" t="s">
        <v>1960</v>
      </c>
      <c r="C91" s="57">
        <v>4.7</v>
      </c>
      <c r="D91" s="52" t="s">
        <v>1956</v>
      </c>
    </row>
    <row r="92" ht="27" spans="1:4">
      <c r="A92" s="57" t="s">
        <v>1961</v>
      </c>
      <c r="B92" s="287" t="s">
        <v>1962</v>
      </c>
      <c r="C92" s="57">
        <v>19.2</v>
      </c>
      <c r="D92" s="52" t="s">
        <v>1963</v>
      </c>
    </row>
    <row r="93" ht="28.5" spans="1:4">
      <c r="A93" s="57" t="s">
        <v>1964</v>
      </c>
      <c r="B93" s="287" t="s">
        <v>1965</v>
      </c>
      <c r="C93" s="57">
        <v>124</v>
      </c>
      <c r="D93" s="52" t="s">
        <v>1966</v>
      </c>
    </row>
    <row r="94" ht="27" spans="1:4">
      <c r="A94" s="57" t="s">
        <v>1967</v>
      </c>
      <c r="B94" s="287" t="s">
        <v>1968</v>
      </c>
      <c r="C94" s="57">
        <v>1.4</v>
      </c>
      <c r="D94" s="52" t="s">
        <v>1969</v>
      </c>
    </row>
    <row r="95" ht="27" spans="1:4">
      <c r="A95" s="57" t="s">
        <v>1970</v>
      </c>
      <c r="B95" s="287" t="s">
        <v>1971</v>
      </c>
      <c r="C95" s="57">
        <v>1.3</v>
      </c>
      <c r="D95" s="52" t="s">
        <v>1969</v>
      </c>
    </row>
    <row r="96" ht="27" spans="1:4">
      <c r="A96" s="57" t="s">
        <v>1972</v>
      </c>
      <c r="B96" s="287" t="s">
        <v>1973</v>
      </c>
      <c r="C96" s="57">
        <v>1.7</v>
      </c>
      <c r="D96" s="52" t="s">
        <v>1969</v>
      </c>
    </row>
    <row r="97" ht="27" spans="1:4">
      <c r="A97" s="57" t="s">
        <v>1974</v>
      </c>
      <c r="B97" s="287" t="s">
        <v>1975</v>
      </c>
      <c r="C97" s="57">
        <v>1.3</v>
      </c>
      <c r="D97" s="52" t="s">
        <v>1969</v>
      </c>
    </row>
    <row r="98" ht="27" spans="1:4">
      <c r="A98" s="57" t="s">
        <v>1976</v>
      </c>
      <c r="B98" s="287" t="s">
        <v>1977</v>
      </c>
      <c r="C98" s="57">
        <v>1.5</v>
      </c>
      <c r="D98" s="52" t="s">
        <v>1969</v>
      </c>
    </row>
    <row r="99" ht="27" spans="1:4">
      <c r="A99" s="57" t="s">
        <v>1978</v>
      </c>
      <c r="B99" s="287" t="s">
        <v>1979</v>
      </c>
      <c r="C99" s="57">
        <v>1.5</v>
      </c>
      <c r="D99" s="52" t="s">
        <v>1969</v>
      </c>
    </row>
    <row r="100" ht="27" spans="1:4">
      <c r="A100" s="57" t="s">
        <v>1980</v>
      </c>
      <c r="B100" s="287" t="s">
        <v>1981</v>
      </c>
      <c r="C100" s="57">
        <v>1.7</v>
      </c>
      <c r="D100" s="52" t="s">
        <v>1969</v>
      </c>
    </row>
    <row r="101" ht="27" spans="1:4">
      <c r="A101" s="57" t="s">
        <v>1982</v>
      </c>
      <c r="B101" s="287" t="s">
        <v>1983</v>
      </c>
      <c r="C101" s="57">
        <v>1.9</v>
      </c>
      <c r="D101" s="52" t="s">
        <v>1969</v>
      </c>
    </row>
    <row r="102" ht="27" spans="1:4">
      <c r="A102" s="57" t="s">
        <v>1984</v>
      </c>
      <c r="B102" s="287" t="s">
        <v>1985</v>
      </c>
      <c r="C102" s="57">
        <v>1.9</v>
      </c>
      <c r="D102" s="52" t="s">
        <v>1969</v>
      </c>
    </row>
    <row r="103" ht="27" spans="1:4">
      <c r="A103" s="57" t="s">
        <v>1986</v>
      </c>
      <c r="B103" s="287" t="s">
        <v>1987</v>
      </c>
      <c r="C103" s="57">
        <v>1.6</v>
      </c>
      <c r="D103" s="52" t="s">
        <v>1969</v>
      </c>
    </row>
    <row r="104" ht="27" spans="1:4">
      <c r="A104" s="57" t="s">
        <v>1988</v>
      </c>
      <c r="B104" s="287" t="s">
        <v>1989</v>
      </c>
      <c r="C104" s="57">
        <v>1.8</v>
      </c>
      <c r="D104" s="52" t="s">
        <v>1990</v>
      </c>
    </row>
    <row r="105" ht="27" spans="1:4">
      <c r="A105" s="57" t="s">
        <v>1991</v>
      </c>
      <c r="B105" s="287" t="s">
        <v>1992</v>
      </c>
      <c r="C105" s="57">
        <v>1.5</v>
      </c>
      <c r="D105" s="52" t="s">
        <v>1990</v>
      </c>
    </row>
    <row r="106" ht="27" spans="1:4">
      <c r="A106" s="57" t="s">
        <v>1993</v>
      </c>
      <c r="B106" s="287" t="s">
        <v>1994</v>
      </c>
      <c r="C106" s="57">
        <v>1.5</v>
      </c>
      <c r="D106" s="52" t="s">
        <v>1990</v>
      </c>
    </row>
    <row r="107" ht="27" spans="1:4">
      <c r="A107" s="57" t="s">
        <v>1995</v>
      </c>
      <c r="B107" s="287" t="s">
        <v>1996</v>
      </c>
      <c r="C107" s="57">
        <v>1.7</v>
      </c>
      <c r="D107" s="52" t="s">
        <v>1997</v>
      </c>
    </row>
    <row r="108" ht="30" spans="1:4">
      <c r="A108" s="57" t="s">
        <v>1998</v>
      </c>
      <c r="B108" s="287" t="s">
        <v>1999</v>
      </c>
      <c r="C108" s="57">
        <v>1.4</v>
      </c>
      <c r="D108" s="52" t="s">
        <v>2000</v>
      </c>
    </row>
    <row r="109" ht="27" spans="1:4">
      <c r="A109" s="57" t="s">
        <v>2001</v>
      </c>
      <c r="B109" s="287" t="s">
        <v>2002</v>
      </c>
      <c r="C109" s="57">
        <v>2</v>
      </c>
      <c r="D109" s="52" t="s">
        <v>1997</v>
      </c>
    </row>
    <row r="110" ht="27" spans="1:4">
      <c r="A110" s="57" t="s">
        <v>2003</v>
      </c>
      <c r="B110" s="287" t="s">
        <v>2004</v>
      </c>
      <c r="C110" s="57">
        <v>320</v>
      </c>
      <c r="D110" s="52" t="s">
        <v>2005</v>
      </c>
    </row>
    <row r="111" ht="28.5" spans="1:4">
      <c r="A111" s="57" t="s">
        <v>2006</v>
      </c>
      <c r="B111" s="287" t="s">
        <v>2007</v>
      </c>
      <c r="C111" s="57">
        <v>63.1</v>
      </c>
      <c r="D111" s="52" t="s">
        <v>2008</v>
      </c>
    </row>
    <row r="112" ht="30" spans="1:4">
      <c r="A112" s="57" t="s">
        <v>2009</v>
      </c>
      <c r="B112" s="287" t="s">
        <v>2010</v>
      </c>
      <c r="C112" s="57">
        <v>1.5</v>
      </c>
      <c r="D112" s="52" t="s">
        <v>2011</v>
      </c>
    </row>
    <row r="113" ht="40.5" spans="1:4">
      <c r="A113" s="57" t="s">
        <v>2012</v>
      </c>
      <c r="B113" s="287" t="s">
        <v>2013</v>
      </c>
      <c r="C113" s="57">
        <v>362.4</v>
      </c>
      <c r="D113" s="52" t="s">
        <v>2014</v>
      </c>
    </row>
    <row r="114" ht="30" spans="1:4">
      <c r="A114" s="57" t="s">
        <v>2015</v>
      </c>
      <c r="B114" s="287" t="s">
        <v>2016</v>
      </c>
      <c r="C114" s="57">
        <v>6</v>
      </c>
      <c r="D114" s="52" t="s">
        <v>2017</v>
      </c>
    </row>
    <row r="115" ht="42" spans="1:4">
      <c r="A115" s="57" t="s">
        <v>2018</v>
      </c>
      <c r="B115" s="287" t="s">
        <v>2019</v>
      </c>
      <c r="C115" s="57">
        <v>56.6</v>
      </c>
      <c r="D115" s="52" t="s">
        <v>2020</v>
      </c>
    </row>
    <row r="116" ht="40.5" spans="1:4">
      <c r="A116" s="57" t="s">
        <v>2021</v>
      </c>
      <c r="B116" s="287" t="s">
        <v>2022</v>
      </c>
      <c r="C116" s="57">
        <v>51.8</v>
      </c>
      <c r="D116" s="52" t="s">
        <v>2023</v>
      </c>
    </row>
    <row r="117" ht="30" spans="1:4">
      <c r="A117" s="57" t="s">
        <v>2024</v>
      </c>
      <c r="B117" s="287" t="s">
        <v>2025</v>
      </c>
      <c r="C117" s="57">
        <v>9.4</v>
      </c>
      <c r="D117" s="52" t="s">
        <v>2026</v>
      </c>
    </row>
    <row r="118" ht="42" spans="1:4">
      <c r="A118" s="57" t="s">
        <v>2027</v>
      </c>
      <c r="B118" s="287" t="s">
        <v>2028</v>
      </c>
      <c r="C118" s="57">
        <v>279.4</v>
      </c>
      <c r="D118" s="52" t="s">
        <v>2029</v>
      </c>
    </row>
    <row r="119" ht="43.5" spans="1:4">
      <c r="A119" s="57" t="s">
        <v>2030</v>
      </c>
      <c r="B119" s="287" t="s">
        <v>2031</v>
      </c>
      <c r="C119" s="57">
        <v>5.9</v>
      </c>
      <c r="D119" s="52" t="s">
        <v>2032</v>
      </c>
    </row>
    <row r="120" ht="42" spans="1:4">
      <c r="A120" s="57" t="s">
        <v>2033</v>
      </c>
      <c r="B120" s="287" t="s">
        <v>2034</v>
      </c>
      <c r="C120" s="57">
        <v>11.2</v>
      </c>
      <c r="D120" s="52" t="s">
        <v>2035</v>
      </c>
    </row>
    <row r="121" ht="42" spans="1:4">
      <c r="A121" s="57" t="s">
        <v>2036</v>
      </c>
      <c r="B121" s="287" t="s">
        <v>2037</v>
      </c>
      <c r="C121" s="57">
        <v>76</v>
      </c>
      <c r="D121" s="52" t="s">
        <v>2038</v>
      </c>
    </row>
    <row r="122" ht="43.5" spans="1:4">
      <c r="A122" s="57" t="s">
        <v>2039</v>
      </c>
      <c r="B122" s="287" t="s">
        <v>2040</v>
      </c>
      <c r="C122" s="57">
        <v>12</v>
      </c>
      <c r="D122" s="52" t="s">
        <v>2041</v>
      </c>
    </row>
    <row r="123" ht="45" spans="1:4">
      <c r="A123" s="57" t="s">
        <v>2042</v>
      </c>
      <c r="B123" s="287" t="s">
        <v>2043</v>
      </c>
      <c r="C123" s="57">
        <v>191.1</v>
      </c>
      <c r="D123" s="52" t="s">
        <v>2044</v>
      </c>
    </row>
    <row r="124" ht="40.5" spans="1:4">
      <c r="A124" s="57" t="s">
        <v>2045</v>
      </c>
      <c r="B124" s="287" t="s">
        <v>2046</v>
      </c>
      <c r="C124" s="57">
        <v>61</v>
      </c>
      <c r="D124" s="52" t="s">
        <v>2047</v>
      </c>
    </row>
    <row r="125" ht="43.5" spans="1:4">
      <c r="A125" s="57" t="s">
        <v>2048</v>
      </c>
      <c r="B125" s="57" t="s">
        <v>2049</v>
      </c>
      <c r="C125" s="57">
        <v>17.6</v>
      </c>
      <c r="D125" s="52" t="s">
        <v>2050</v>
      </c>
    </row>
    <row r="126" ht="42" spans="1:4">
      <c r="A126" s="57" t="s">
        <v>2051</v>
      </c>
      <c r="B126" s="57" t="s">
        <v>2052</v>
      </c>
      <c r="C126" s="57">
        <v>212.3</v>
      </c>
      <c r="D126" s="52" t="s">
        <v>2053</v>
      </c>
    </row>
    <row r="127" ht="55.5" spans="1:4">
      <c r="A127" s="57" t="s">
        <v>2054</v>
      </c>
      <c r="B127" s="57" t="s">
        <v>2055</v>
      </c>
      <c r="C127" s="57">
        <v>311.8</v>
      </c>
      <c r="D127" s="52" t="s">
        <v>2056</v>
      </c>
    </row>
    <row r="128" ht="61" customHeight="1" spans="1:4">
      <c r="A128" s="57" t="s">
        <v>2057</v>
      </c>
      <c r="B128" s="57" t="s">
        <v>2058</v>
      </c>
      <c r="C128" s="57">
        <v>164.8</v>
      </c>
      <c r="D128" s="52" t="s">
        <v>2059</v>
      </c>
    </row>
    <row r="129" ht="74" customHeight="1" spans="1:4">
      <c r="A129" s="57" t="s">
        <v>2060</v>
      </c>
      <c r="B129" s="287" t="s">
        <v>2061</v>
      </c>
      <c r="C129" s="57">
        <v>324.7</v>
      </c>
      <c r="D129" s="52" t="s">
        <v>2062</v>
      </c>
    </row>
    <row r="130" ht="96" customHeight="1" spans="1:4">
      <c r="A130" s="57" t="s">
        <v>2063</v>
      </c>
      <c r="B130" s="287" t="s">
        <v>2064</v>
      </c>
      <c r="C130" s="57">
        <v>257.8</v>
      </c>
      <c r="D130" s="52" t="s">
        <v>2065</v>
      </c>
    </row>
    <row r="131" s="249" customFormat="1" ht="99" customHeight="1" spans="1:4">
      <c r="A131" s="57" t="s">
        <v>2066</v>
      </c>
      <c r="B131" s="287" t="s">
        <v>2067</v>
      </c>
      <c r="C131" s="57">
        <v>44.6</v>
      </c>
      <c r="D131" s="52" t="s">
        <v>2068</v>
      </c>
    </row>
    <row r="132" ht="15" spans="1:4">
      <c r="A132" s="102"/>
      <c r="B132" s="102"/>
      <c r="C132" s="102"/>
      <c r="D132" s="103"/>
    </row>
    <row r="133" ht="15.75" spans="1:4">
      <c r="A133" s="251"/>
      <c r="B133" s="251"/>
      <c r="C133" s="251"/>
      <c r="D133" s="251"/>
    </row>
    <row r="134" ht="15.75" spans="1:4">
      <c r="A134" s="251"/>
      <c r="B134" s="251"/>
      <c r="C134" s="251"/>
      <c r="D134" s="251"/>
    </row>
    <row r="135" ht="15.75" spans="1:4">
      <c r="A135" s="251"/>
      <c r="B135" s="251"/>
      <c r="C135" s="251"/>
      <c r="D135" s="251"/>
    </row>
    <row r="136" ht="15.75" spans="1:4">
      <c r="A136" s="251"/>
      <c r="B136" s="251"/>
      <c r="C136" s="251"/>
      <c r="D136" s="251"/>
    </row>
    <row r="137" spans="1:4">
      <c r="A137" s="252"/>
      <c r="B137" s="252"/>
      <c r="C137" s="252"/>
      <c r="D137" s="253"/>
    </row>
    <row r="138" spans="1:4">
      <c r="A138" s="252"/>
      <c r="B138" s="252"/>
      <c r="C138" s="252"/>
      <c r="D138" s="253"/>
    </row>
    <row r="139" spans="1:4">
      <c r="A139" s="252"/>
      <c r="B139" s="252"/>
      <c r="C139" s="252"/>
      <c r="D139" s="253"/>
    </row>
    <row r="140" spans="1:4">
      <c r="A140" s="252"/>
      <c r="B140" s="252"/>
      <c r="C140" s="252"/>
      <c r="D140" s="253"/>
    </row>
    <row r="141" spans="1:4">
      <c r="A141" s="252"/>
      <c r="B141" s="252"/>
      <c r="C141" s="252"/>
      <c r="D141" s="253"/>
    </row>
    <row r="142" spans="1:4">
      <c r="A142" s="252"/>
      <c r="B142" s="252"/>
      <c r="C142" s="252"/>
      <c r="D142" s="253"/>
    </row>
    <row r="143" spans="1:4">
      <c r="A143" s="252"/>
      <c r="B143" s="252"/>
      <c r="C143" s="252"/>
      <c r="D143" s="253"/>
    </row>
    <row r="144" spans="1:4">
      <c r="A144" s="252"/>
      <c r="B144" s="252"/>
      <c r="C144" s="252"/>
      <c r="D144" s="253"/>
    </row>
    <row r="145" spans="1:4">
      <c r="A145" s="252"/>
      <c r="B145" s="252"/>
      <c r="C145" s="252"/>
      <c r="D145" s="253"/>
    </row>
    <row r="146" spans="1:4">
      <c r="A146" s="252"/>
      <c r="B146" s="252"/>
      <c r="C146" s="252"/>
      <c r="D146" s="253"/>
    </row>
    <row r="147" spans="1:4">
      <c r="A147" s="252"/>
      <c r="B147" s="252"/>
      <c r="C147" s="252"/>
      <c r="D147" s="253"/>
    </row>
    <row r="148" spans="1:4">
      <c r="A148" s="252"/>
      <c r="B148" s="252"/>
      <c r="C148" s="252"/>
      <c r="D148" s="253"/>
    </row>
    <row r="149" spans="1:4">
      <c r="A149" s="252"/>
      <c r="B149" s="252"/>
      <c r="C149" s="252"/>
      <c r="D149" s="253"/>
    </row>
    <row r="150" spans="1:4">
      <c r="A150" s="252"/>
      <c r="B150" s="252"/>
      <c r="C150" s="252"/>
      <c r="D150" s="253"/>
    </row>
    <row r="151" spans="1:4">
      <c r="A151" s="252"/>
      <c r="B151" s="252"/>
      <c r="C151" s="252"/>
      <c r="D151" s="253"/>
    </row>
    <row r="152" spans="1:4">
      <c r="A152" s="252"/>
      <c r="B152" s="252"/>
      <c r="C152" s="252"/>
      <c r="D152" s="253"/>
    </row>
    <row r="153" spans="1:4">
      <c r="A153" s="252"/>
      <c r="B153" s="252"/>
      <c r="C153" s="252"/>
      <c r="D153" s="253"/>
    </row>
    <row r="154" spans="1:4">
      <c r="A154" s="252"/>
      <c r="B154" s="252"/>
      <c r="C154" s="252"/>
      <c r="D154" s="253"/>
    </row>
    <row r="155" spans="1:4">
      <c r="A155" s="252"/>
      <c r="B155" s="252"/>
      <c r="C155" s="252"/>
      <c r="D155" s="253"/>
    </row>
    <row r="156" spans="1:4">
      <c r="A156" s="252"/>
      <c r="B156" s="252"/>
      <c r="C156" s="252"/>
      <c r="D156" s="253"/>
    </row>
    <row r="157" spans="1:4">
      <c r="A157" s="252"/>
      <c r="B157" s="252"/>
      <c r="C157" s="252"/>
      <c r="D157" s="253"/>
    </row>
    <row r="158" spans="1:4">
      <c r="A158" s="252"/>
      <c r="B158" s="252"/>
      <c r="C158" s="252"/>
      <c r="D158" s="253"/>
    </row>
    <row r="159" spans="1:4">
      <c r="A159" s="252"/>
      <c r="B159" s="252"/>
      <c r="C159" s="252"/>
      <c r="D159" s="253"/>
    </row>
    <row r="160" spans="1:4">
      <c r="A160" s="252"/>
      <c r="B160" s="252"/>
      <c r="C160" s="252"/>
      <c r="D160" s="253"/>
    </row>
    <row r="161" spans="1:4">
      <c r="A161" s="252"/>
      <c r="B161" s="252"/>
      <c r="C161" s="252"/>
      <c r="D161" s="253"/>
    </row>
    <row r="162" spans="1:4">
      <c r="A162" s="252"/>
      <c r="B162" s="252"/>
      <c r="C162" s="252"/>
      <c r="D162" s="253"/>
    </row>
    <row r="163" spans="1:4">
      <c r="A163" s="252"/>
      <c r="B163" s="252"/>
      <c r="C163" s="252"/>
      <c r="D163" s="253"/>
    </row>
    <row r="164" spans="1:4">
      <c r="A164" s="252"/>
      <c r="B164" s="252"/>
      <c r="C164" s="252"/>
      <c r="D164" s="253"/>
    </row>
    <row r="165" spans="1:4">
      <c r="A165" s="252"/>
      <c r="B165" s="252"/>
      <c r="C165" s="252"/>
      <c r="D165" s="253"/>
    </row>
    <row r="166" spans="1:4">
      <c r="A166" s="252"/>
      <c r="B166" s="252"/>
      <c r="C166" s="252"/>
      <c r="D166" s="253"/>
    </row>
    <row r="167" spans="1:4">
      <c r="A167" s="252"/>
      <c r="B167" s="252"/>
      <c r="C167" s="252"/>
      <c r="D167" s="253"/>
    </row>
    <row r="168" spans="1:4">
      <c r="A168" s="252"/>
      <c r="B168" s="252"/>
      <c r="C168" s="252"/>
      <c r="D168" s="253"/>
    </row>
    <row r="169" spans="1:4">
      <c r="A169" s="252"/>
      <c r="B169" s="252"/>
      <c r="C169" s="252"/>
      <c r="D169" s="253"/>
    </row>
    <row r="170" spans="1:4">
      <c r="A170" s="252"/>
      <c r="B170" s="252"/>
      <c r="C170" s="252"/>
      <c r="D170" s="253"/>
    </row>
    <row r="171" spans="1:4">
      <c r="A171" s="252"/>
      <c r="B171" s="252"/>
      <c r="C171" s="252"/>
      <c r="D171" s="253"/>
    </row>
    <row r="172" spans="1:4">
      <c r="A172" s="252"/>
      <c r="B172" s="252"/>
      <c r="C172" s="252"/>
      <c r="D172" s="253"/>
    </row>
    <row r="173" spans="1:4">
      <c r="A173" s="252"/>
      <c r="B173" s="252"/>
      <c r="C173" s="252"/>
      <c r="D173" s="253"/>
    </row>
    <row r="174" spans="1:4">
      <c r="A174" s="252"/>
      <c r="B174" s="252"/>
      <c r="C174" s="252"/>
      <c r="D174" s="253"/>
    </row>
    <row r="175" spans="1:4">
      <c r="A175" s="252"/>
      <c r="B175" s="252"/>
      <c r="C175" s="252"/>
      <c r="D175" s="253"/>
    </row>
    <row r="176" spans="1:4">
      <c r="A176" s="252"/>
      <c r="B176" s="252"/>
      <c r="C176" s="252"/>
      <c r="D176" s="253"/>
    </row>
    <row r="177" spans="1:4">
      <c r="A177" s="252"/>
      <c r="B177" s="252"/>
      <c r="C177" s="252"/>
      <c r="D177" s="253"/>
    </row>
    <row r="178" spans="1:4">
      <c r="A178" s="252"/>
      <c r="B178" s="252"/>
      <c r="C178" s="252"/>
      <c r="D178" s="253"/>
    </row>
    <row r="179" spans="1:4">
      <c r="A179" s="252"/>
      <c r="B179" s="252"/>
      <c r="C179" s="252"/>
      <c r="D179" s="253"/>
    </row>
    <row r="180" spans="1:4">
      <c r="A180" s="252"/>
      <c r="B180" s="252"/>
      <c r="C180" s="252"/>
      <c r="D180" s="253"/>
    </row>
    <row r="181" spans="1:4">
      <c r="A181" s="252"/>
      <c r="B181" s="252"/>
      <c r="C181" s="252"/>
      <c r="D181" s="253"/>
    </row>
    <row r="182" spans="1:4">
      <c r="A182" s="252"/>
      <c r="B182" s="252"/>
      <c r="C182" s="252"/>
      <c r="D182" s="253"/>
    </row>
    <row r="183" spans="1:4">
      <c r="A183" s="252"/>
      <c r="B183" s="252"/>
      <c r="C183" s="252"/>
      <c r="D183" s="253"/>
    </row>
    <row r="184" spans="1:4">
      <c r="A184" s="252"/>
      <c r="B184" s="252"/>
      <c r="C184" s="252"/>
      <c r="D184" s="253"/>
    </row>
    <row r="185" spans="1:4">
      <c r="A185" s="252"/>
      <c r="B185" s="252"/>
      <c r="C185" s="252"/>
      <c r="D185" s="253"/>
    </row>
    <row r="186" spans="1:4">
      <c r="A186" s="252"/>
      <c r="B186" s="252"/>
      <c r="C186" s="252"/>
      <c r="D186" s="253"/>
    </row>
    <row r="187" spans="1:4">
      <c r="A187" s="252"/>
      <c r="B187" s="252"/>
      <c r="C187" s="252"/>
      <c r="D187" s="253"/>
    </row>
    <row r="188" spans="1:4">
      <c r="A188" s="252"/>
      <c r="B188" s="252"/>
      <c r="C188" s="252"/>
      <c r="D188" s="253"/>
    </row>
    <row r="189" spans="1:4">
      <c r="A189" s="252"/>
      <c r="B189" s="252"/>
      <c r="C189" s="252"/>
      <c r="D189" s="253"/>
    </row>
    <row r="190" spans="1:4">
      <c r="A190" s="252"/>
      <c r="B190" s="252"/>
      <c r="C190" s="252"/>
      <c r="D190" s="253"/>
    </row>
    <row r="191" spans="1:4">
      <c r="A191" s="252"/>
      <c r="B191" s="252"/>
      <c r="C191" s="252"/>
      <c r="D191" s="253"/>
    </row>
    <row r="192" spans="1:4">
      <c r="A192" s="252"/>
      <c r="B192" s="252"/>
      <c r="C192" s="252"/>
      <c r="D192" s="253"/>
    </row>
    <row r="193" spans="1:4">
      <c r="A193" s="252"/>
      <c r="B193" s="252"/>
      <c r="C193" s="252"/>
      <c r="D193" s="253"/>
    </row>
    <row r="194" spans="1:4">
      <c r="A194" s="252"/>
      <c r="B194" s="252"/>
      <c r="C194" s="252"/>
      <c r="D194" s="253"/>
    </row>
    <row r="195" spans="1:4">
      <c r="A195" s="252"/>
      <c r="B195" s="252"/>
      <c r="C195" s="252"/>
      <c r="D195" s="253"/>
    </row>
    <row r="196" spans="1:4">
      <c r="A196" s="252"/>
      <c r="B196" s="252"/>
      <c r="C196" s="252"/>
      <c r="D196" s="253"/>
    </row>
    <row r="197" spans="1:4">
      <c r="A197" s="252"/>
      <c r="B197" s="252"/>
      <c r="C197" s="252"/>
      <c r="D197" s="253"/>
    </row>
    <row r="198" spans="1:4">
      <c r="A198" s="252"/>
      <c r="B198" s="252"/>
      <c r="C198" s="252"/>
      <c r="D198" s="253"/>
    </row>
    <row r="199" spans="1:4">
      <c r="A199" s="252"/>
      <c r="B199" s="252"/>
      <c r="C199" s="252"/>
      <c r="D199" s="253"/>
    </row>
    <row r="200" spans="1:4">
      <c r="A200" s="252"/>
      <c r="B200" s="252"/>
      <c r="C200" s="252"/>
      <c r="D200" s="253"/>
    </row>
    <row r="201" spans="1:4">
      <c r="A201" s="252"/>
      <c r="B201" s="252"/>
      <c r="C201" s="252"/>
      <c r="D201" s="253"/>
    </row>
    <row r="202" spans="1:4">
      <c r="A202" s="252"/>
      <c r="B202" s="252"/>
      <c r="C202" s="252"/>
      <c r="D202" s="253"/>
    </row>
    <row r="203" spans="1:4">
      <c r="A203" s="252"/>
      <c r="B203" s="252"/>
      <c r="C203" s="252"/>
      <c r="D203" s="253"/>
    </row>
    <row r="204" spans="1:4">
      <c r="A204" s="252"/>
      <c r="B204" s="252"/>
      <c r="C204" s="252"/>
      <c r="D204" s="253"/>
    </row>
    <row r="205" spans="1:4">
      <c r="A205" s="252"/>
      <c r="B205" s="252"/>
      <c r="C205" s="252"/>
      <c r="D205" s="253"/>
    </row>
    <row r="206" spans="1:4">
      <c r="A206" s="252"/>
      <c r="B206" s="252"/>
      <c r="C206" s="252"/>
      <c r="D206" s="253"/>
    </row>
    <row r="207" spans="1:4">
      <c r="A207" s="252"/>
      <c r="B207" s="252"/>
      <c r="C207" s="252"/>
      <c r="D207" s="253"/>
    </row>
    <row r="208" spans="1:4">
      <c r="A208" s="252"/>
      <c r="B208" s="252"/>
      <c r="C208" s="252"/>
      <c r="D208" s="253"/>
    </row>
    <row r="209" spans="1:4">
      <c r="A209" s="252"/>
      <c r="B209" s="252"/>
      <c r="C209" s="252"/>
      <c r="D209" s="253"/>
    </row>
    <row r="210" spans="1:4">
      <c r="A210" s="252"/>
      <c r="B210" s="252"/>
      <c r="C210" s="252"/>
      <c r="D210" s="253"/>
    </row>
    <row r="211" spans="1:4">
      <c r="A211" s="252"/>
      <c r="B211" s="252"/>
      <c r="C211" s="252"/>
      <c r="D211" s="253"/>
    </row>
    <row r="212" spans="1:4">
      <c r="A212" s="252"/>
      <c r="B212" s="252"/>
      <c r="C212" s="252"/>
      <c r="D212" s="253"/>
    </row>
    <row r="213" spans="1:4">
      <c r="A213" s="252"/>
      <c r="B213" s="252"/>
      <c r="C213" s="252"/>
      <c r="D213" s="253"/>
    </row>
    <row r="214" spans="1:4">
      <c r="A214" s="252"/>
      <c r="B214" s="252"/>
      <c r="C214" s="252"/>
      <c r="D214" s="253"/>
    </row>
    <row r="215" spans="1:4">
      <c r="A215" s="252"/>
      <c r="B215" s="252"/>
      <c r="C215" s="252"/>
      <c r="D215" s="253"/>
    </row>
    <row r="216" spans="1:4">
      <c r="A216" s="252"/>
      <c r="B216" s="252"/>
      <c r="C216" s="252"/>
      <c r="D216" s="253"/>
    </row>
    <row r="217" spans="1:4">
      <c r="A217" s="252"/>
      <c r="B217" s="252"/>
      <c r="C217" s="252"/>
      <c r="D217" s="253"/>
    </row>
    <row r="218" spans="1:4">
      <c r="A218" s="252"/>
      <c r="B218" s="252"/>
      <c r="C218" s="252"/>
      <c r="D218" s="253"/>
    </row>
    <row r="219" spans="1:4">
      <c r="A219" s="252"/>
      <c r="B219" s="252"/>
      <c r="C219" s="252"/>
      <c r="D219" s="253"/>
    </row>
    <row r="220" spans="1:4">
      <c r="A220" s="252"/>
      <c r="B220" s="252"/>
      <c r="C220" s="252"/>
      <c r="D220" s="253"/>
    </row>
    <row r="221" spans="1:4">
      <c r="A221" s="252"/>
      <c r="B221" s="252"/>
      <c r="C221" s="252"/>
      <c r="D221" s="253"/>
    </row>
    <row r="222" spans="1:4">
      <c r="A222" s="252"/>
      <c r="B222" s="252"/>
      <c r="C222" s="252"/>
      <c r="D222" s="253"/>
    </row>
  </sheetData>
  <mergeCells count="5">
    <mergeCell ref="A1:D1"/>
    <mergeCell ref="A133:D133"/>
    <mergeCell ref="A134:D134"/>
    <mergeCell ref="A135:D135"/>
    <mergeCell ref="A136:D136"/>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37"/>
  <sheetViews>
    <sheetView workbookViewId="0">
      <selection activeCell="C2" sqref="C2"/>
    </sheetView>
  </sheetViews>
  <sheetFormatPr defaultColWidth="9" defaultRowHeight="13.5" outlineLevelCol="3"/>
  <cols>
    <col min="1" max="1" width="7.88333333333333" style="238" customWidth="1"/>
    <col min="2" max="2" width="16" style="209" customWidth="1"/>
    <col min="3" max="3" width="16.1083333333333" style="209" customWidth="1"/>
    <col min="4" max="4" width="23.3333333333333" style="45" customWidth="1"/>
  </cols>
  <sheetData>
    <row r="1" ht="22.5" spans="1:4">
      <c r="A1" s="239" t="s">
        <v>2069</v>
      </c>
      <c r="B1" s="240"/>
      <c r="C1" s="240"/>
      <c r="D1" s="241"/>
    </row>
    <row r="2" ht="15.75" spans="1:4">
      <c r="A2" s="242" t="s">
        <v>548</v>
      </c>
      <c r="B2" s="242" t="s">
        <v>549</v>
      </c>
      <c r="C2" s="242" t="s">
        <v>550</v>
      </c>
      <c r="D2" s="243" t="s">
        <v>551</v>
      </c>
    </row>
    <row r="3" ht="15" spans="1:4">
      <c r="A3" s="244" t="s">
        <v>2070</v>
      </c>
      <c r="B3" s="293" t="s">
        <v>2071</v>
      </c>
      <c r="C3" s="147" t="s">
        <v>2072</v>
      </c>
      <c r="D3" s="245" t="s">
        <v>2073</v>
      </c>
    </row>
    <row r="4" ht="15" spans="1:4">
      <c r="A4" s="244" t="s">
        <v>2074</v>
      </c>
      <c r="B4" s="147" t="s">
        <v>2075</v>
      </c>
      <c r="C4" s="147" t="s">
        <v>2076</v>
      </c>
      <c r="D4" s="245" t="s">
        <v>2077</v>
      </c>
    </row>
    <row r="5" ht="15" spans="1:4">
      <c r="A5" s="244" t="s">
        <v>2078</v>
      </c>
      <c r="B5" s="293" t="s">
        <v>2079</v>
      </c>
      <c r="C5" s="147" t="s">
        <v>2080</v>
      </c>
      <c r="D5" s="245" t="s">
        <v>807</v>
      </c>
    </row>
    <row r="6" ht="15" spans="1:4">
      <c r="A6" s="244" t="s">
        <v>2081</v>
      </c>
      <c r="B6" s="293" t="s">
        <v>2082</v>
      </c>
      <c r="C6" s="147" t="s">
        <v>2083</v>
      </c>
      <c r="D6" s="245" t="s">
        <v>807</v>
      </c>
    </row>
    <row r="7" ht="15" spans="1:4">
      <c r="A7" s="244" t="s">
        <v>2084</v>
      </c>
      <c r="B7" s="293" t="s">
        <v>2085</v>
      </c>
      <c r="C7" s="147" t="s">
        <v>2086</v>
      </c>
      <c r="D7" s="245" t="s">
        <v>807</v>
      </c>
    </row>
    <row r="8" ht="15" spans="1:4">
      <c r="A8" s="244" t="s">
        <v>2087</v>
      </c>
      <c r="B8" s="293" t="s">
        <v>2088</v>
      </c>
      <c r="C8" s="147" t="s">
        <v>2089</v>
      </c>
      <c r="D8" s="245" t="s">
        <v>807</v>
      </c>
    </row>
    <row r="9" ht="15" spans="1:4">
      <c r="A9" s="244" t="s">
        <v>2090</v>
      </c>
      <c r="B9" s="293" t="s">
        <v>2091</v>
      </c>
      <c r="C9" s="147" t="s">
        <v>2092</v>
      </c>
      <c r="D9" s="245" t="s">
        <v>807</v>
      </c>
    </row>
    <row r="10" ht="15" spans="1:4">
      <c r="A10" s="244" t="s">
        <v>2093</v>
      </c>
      <c r="B10" s="293" t="s">
        <v>2094</v>
      </c>
      <c r="C10" s="147" t="s">
        <v>2095</v>
      </c>
      <c r="D10" s="245" t="s">
        <v>807</v>
      </c>
    </row>
    <row r="11" ht="15" spans="1:4">
      <c r="A11" s="244" t="s">
        <v>2096</v>
      </c>
      <c r="B11" s="293" t="s">
        <v>2097</v>
      </c>
      <c r="C11" s="147" t="s">
        <v>2098</v>
      </c>
      <c r="D11" s="245" t="s">
        <v>807</v>
      </c>
    </row>
    <row r="12" ht="15" spans="1:4">
      <c r="A12" s="244" t="s">
        <v>2099</v>
      </c>
      <c r="B12" s="293" t="s">
        <v>2100</v>
      </c>
      <c r="C12" s="147" t="s">
        <v>2101</v>
      </c>
      <c r="D12" s="245" t="s">
        <v>2102</v>
      </c>
    </row>
    <row r="13" ht="15" spans="1:4">
      <c r="A13" s="244" t="s">
        <v>2103</v>
      </c>
      <c r="B13" s="293" t="s">
        <v>2104</v>
      </c>
      <c r="C13" s="147" t="s">
        <v>2105</v>
      </c>
      <c r="D13" s="245" t="s">
        <v>2106</v>
      </c>
    </row>
    <row r="14" ht="15" spans="1:4">
      <c r="A14" s="244" t="s">
        <v>2107</v>
      </c>
      <c r="B14" s="293" t="s">
        <v>2108</v>
      </c>
      <c r="C14" s="147" t="s">
        <v>2109</v>
      </c>
      <c r="D14" s="245" t="s">
        <v>2110</v>
      </c>
    </row>
    <row r="15" ht="15" spans="1:4">
      <c r="A15" s="244" t="s">
        <v>2111</v>
      </c>
      <c r="B15" s="293" t="s">
        <v>2112</v>
      </c>
      <c r="C15" s="147" t="s">
        <v>2113</v>
      </c>
      <c r="D15" s="245" t="s">
        <v>2110</v>
      </c>
    </row>
    <row r="16" ht="15" spans="1:4">
      <c r="A16" s="244" t="s">
        <v>2114</v>
      </c>
      <c r="B16" s="293" t="s">
        <v>2115</v>
      </c>
      <c r="C16" s="147" t="s">
        <v>2116</v>
      </c>
      <c r="D16" s="245" t="s">
        <v>2110</v>
      </c>
    </row>
    <row r="17" ht="15" spans="1:4">
      <c r="A17" s="244" t="s">
        <v>2117</v>
      </c>
      <c r="B17" s="147" t="s">
        <v>2118</v>
      </c>
      <c r="C17" s="147" t="s">
        <v>2119</v>
      </c>
      <c r="D17" s="245" t="s">
        <v>1532</v>
      </c>
    </row>
    <row r="18" ht="15" spans="1:4">
      <c r="A18" s="244" t="s">
        <v>2120</v>
      </c>
      <c r="B18" s="147" t="s">
        <v>2121</v>
      </c>
      <c r="C18" s="147" t="s">
        <v>2122</v>
      </c>
      <c r="D18" s="245" t="s">
        <v>1532</v>
      </c>
    </row>
    <row r="19" ht="15" spans="1:4">
      <c r="A19" s="244" t="s">
        <v>2123</v>
      </c>
      <c r="B19" s="147" t="s">
        <v>2124</v>
      </c>
      <c r="C19" s="147" t="s">
        <v>2125</v>
      </c>
      <c r="D19" s="245" t="s">
        <v>1532</v>
      </c>
    </row>
    <row r="20" ht="15" spans="1:4">
      <c r="A20" s="244" t="s">
        <v>2126</v>
      </c>
      <c r="B20" s="147" t="s">
        <v>2127</v>
      </c>
      <c r="C20" s="147" t="s">
        <v>2128</v>
      </c>
      <c r="D20" s="245" t="s">
        <v>1552</v>
      </c>
    </row>
    <row r="21" ht="15" spans="1:4">
      <c r="A21" s="244" t="s">
        <v>2129</v>
      </c>
      <c r="B21" s="147" t="s">
        <v>2130</v>
      </c>
      <c r="C21" s="147" t="s">
        <v>2119</v>
      </c>
      <c r="D21" s="245" t="s">
        <v>1532</v>
      </c>
    </row>
    <row r="22" ht="15" spans="1:4">
      <c r="A22" s="244" t="s">
        <v>2131</v>
      </c>
      <c r="B22" s="147" t="s">
        <v>2132</v>
      </c>
      <c r="C22" s="147" t="s">
        <v>2119</v>
      </c>
      <c r="D22" s="245" t="s">
        <v>2110</v>
      </c>
    </row>
    <row r="23" ht="15" spans="1:4">
      <c r="A23" s="244" t="s">
        <v>2133</v>
      </c>
      <c r="B23" s="147" t="s">
        <v>2134</v>
      </c>
      <c r="C23" s="147" t="s">
        <v>2135</v>
      </c>
      <c r="D23" s="245" t="s">
        <v>2136</v>
      </c>
    </row>
    <row r="24" ht="15" spans="1:4">
      <c r="A24" s="244" t="s">
        <v>2137</v>
      </c>
      <c r="B24" s="293" t="s">
        <v>2138</v>
      </c>
      <c r="C24" s="147" t="s">
        <v>2139</v>
      </c>
      <c r="D24" s="245" t="s">
        <v>2140</v>
      </c>
    </row>
    <row r="25" ht="15" spans="1:4">
      <c r="A25" s="244" t="s">
        <v>2141</v>
      </c>
      <c r="B25" s="147" t="s">
        <v>2142</v>
      </c>
      <c r="C25" s="147" t="s">
        <v>2143</v>
      </c>
      <c r="D25" s="245" t="s">
        <v>1532</v>
      </c>
    </row>
    <row r="26" ht="15" spans="1:4">
      <c r="A26" s="244" t="s">
        <v>2144</v>
      </c>
      <c r="B26" s="147" t="s">
        <v>2145</v>
      </c>
      <c r="C26" s="147" t="s">
        <v>2143</v>
      </c>
      <c r="D26" s="245" t="s">
        <v>1532</v>
      </c>
    </row>
    <row r="27" ht="15" spans="1:4">
      <c r="A27" s="244" t="s">
        <v>2146</v>
      </c>
      <c r="B27" s="147" t="s">
        <v>2147</v>
      </c>
      <c r="C27" s="147" t="s">
        <v>2148</v>
      </c>
      <c r="D27" s="245" t="s">
        <v>1532</v>
      </c>
    </row>
    <row r="28" ht="15" spans="1:4">
      <c r="A28" s="244" t="s">
        <v>2149</v>
      </c>
      <c r="B28" s="147" t="s">
        <v>2150</v>
      </c>
      <c r="C28" s="147" t="s">
        <v>2151</v>
      </c>
      <c r="D28" s="245" t="s">
        <v>1532</v>
      </c>
    </row>
    <row r="29" ht="15" spans="1:4">
      <c r="A29" s="244" t="s">
        <v>2152</v>
      </c>
      <c r="B29" s="147" t="s">
        <v>2153</v>
      </c>
      <c r="C29" s="147" t="s">
        <v>2154</v>
      </c>
      <c r="D29" s="245" t="s">
        <v>1532</v>
      </c>
    </row>
    <row r="30" ht="15" spans="1:4">
      <c r="A30" s="244" t="s">
        <v>2155</v>
      </c>
      <c r="B30" s="293" t="s">
        <v>2156</v>
      </c>
      <c r="C30" s="147" t="s">
        <v>2157</v>
      </c>
      <c r="D30" s="245" t="s">
        <v>1552</v>
      </c>
    </row>
    <row r="31" ht="15" spans="1:4">
      <c r="A31" s="244" t="s">
        <v>2158</v>
      </c>
      <c r="B31" s="147" t="s">
        <v>2159</v>
      </c>
      <c r="C31" s="147" t="s">
        <v>2139</v>
      </c>
      <c r="D31" s="245" t="s">
        <v>2160</v>
      </c>
    </row>
    <row r="32" ht="15" spans="1:4">
      <c r="A32" s="244" t="s">
        <v>2161</v>
      </c>
      <c r="B32" s="147" t="s">
        <v>2162</v>
      </c>
      <c r="C32" s="147" t="s">
        <v>2163</v>
      </c>
      <c r="D32" s="245" t="s">
        <v>2164</v>
      </c>
    </row>
    <row r="33" ht="15" spans="1:4">
      <c r="A33" s="244" t="s">
        <v>2165</v>
      </c>
      <c r="B33" s="147" t="s">
        <v>2166</v>
      </c>
      <c r="C33" s="147" t="s">
        <v>2167</v>
      </c>
      <c r="D33" s="245" t="s">
        <v>1552</v>
      </c>
    </row>
    <row r="34" ht="15" spans="1:4">
      <c r="A34" s="244" t="s">
        <v>2168</v>
      </c>
      <c r="B34" s="293" t="s">
        <v>2169</v>
      </c>
      <c r="C34" s="147" t="s">
        <v>2170</v>
      </c>
      <c r="D34" s="245" t="s">
        <v>2171</v>
      </c>
    </row>
    <row r="35" ht="15" spans="1:4">
      <c r="A35" s="244" t="s">
        <v>2172</v>
      </c>
      <c r="B35" s="293" t="s">
        <v>2173</v>
      </c>
      <c r="C35" s="147" t="s">
        <v>2105</v>
      </c>
      <c r="D35" s="245" t="s">
        <v>2174</v>
      </c>
    </row>
    <row r="36" ht="15" spans="1:4">
      <c r="A36" s="244" t="s">
        <v>2175</v>
      </c>
      <c r="B36" s="293" t="s">
        <v>2176</v>
      </c>
      <c r="C36" s="147" t="s">
        <v>2177</v>
      </c>
      <c r="D36" s="245" t="s">
        <v>2178</v>
      </c>
    </row>
    <row r="37" ht="15" spans="1:4">
      <c r="A37" s="244" t="s">
        <v>2179</v>
      </c>
      <c r="B37" s="293" t="s">
        <v>2180</v>
      </c>
      <c r="C37" s="147" t="s">
        <v>2181</v>
      </c>
      <c r="D37" s="245" t="s">
        <v>2178</v>
      </c>
    </row>
    <row r="38" ht="15" spans="1:4">
      <c r="A38" s="244" t="s">
        <v>2182</v>
      </c>
      <c r="B38" s="293" t="s">
        <v>2183</v>
      </c>
      <c r="C38" s="147" t="s">
        <v>2184</v>
      </c>
      <c r="D38" s="245" t="s">
        <v>2178</v>
      </c>
    </row>
    <row r="39" ht="15" spans="1:4">
      <c r="A39" s="244" t="s">
        <v>2185</v>
      </c>
      <c r="B39" s="293" t="s">
        <v>2186</v>
      </c>
      <c r="C39" s="147" t="s">
        <v>2139</v>
      </c>
      <c r="D39" s="245" t="s">
        <v>2187</v>
      </c>
    </row>
    <row r="40" ht="15" spans="1:4">
      <c r="A40" s="244" t="s">
        <v>2188</v>
      </c>
      <c r="B40" s="293" t="s">
        <v>2189</v>
      </c>
      <c r="C40" s="147" t="s">
        <v>2190</v>
      </c>
      <c r="D40" s="245" t="s">
        <v>2191</v>
      </c>
    </row>
    <row r="41" ht="15" spans="1:4">
      <c r="A41" s="244" t="s">
        <v>2192</v>
      </c>
      <c r="B41" s="147" t="s">
        <v>2193</v>
      </c>
      <c r="C41" s="147" t="s">
        <v>2105</v>
      </c>
      <c r="D41" s="245" t="s">
        <v>2194</v>
      </c>
    </row>
    <row r="42" ht="15" spans="1:4">
      <c r="A42" s="244" t="s">
        <v>2195</v>
      </c>
      <c r="B42" s="293" t="s">
        <v>2196</v>
      </c>
      <c r="C42" s="147" t="s">
        <v>2105</v>
      </c>
      <c r="D42" s="245" t="s">
        <v>2197</v>
      </c>
    </row>
    <row r="43" ht="15" spans="1:4">
      <c r="A43" s="244" t="s">
        <v>2198</v>
      </c>
      <c r="B43" s="147" t="s">
        <v>2199</v>
      </c>
      <c r="C43" s="147" t="s">
        <v>2200</v>
      </c>
      <c r="D43" s="245" t="s">
        <v>2201</v>
      </c>
    </row>
    <row r="44" ht="15" spans="1:4">
      <c r="A44" s="244" t="s">
        <v>2202</v>
      </c>
      <c r="B44" s="147" t="s">
        <v>2203</v>
      </c>
      <c r="C44" s="147" t="s">
        <v>2204</v>
      </c>
      <c r="D44" s="245" t="s">
        <v>2201</v>
      </c>
    </row>
    <row r="45" ht="15" spans="1:4">
      <c r="A45" s="244" t="s">
        <v>2205</v>
      </c>
      <c r="B45" s="147" t="s">
        <v>2206</v>
      </c>
      <c r="C45" s="147" t="s">
        <v>2207</v>
      </c>
      <c r="D45" s="245" t="s">
        <v>2201</v>
      </c>
    </row>
    <row r="46" ht="15" spans="1:4">
      <c r="A46" s="244" t="s">
        <v>2208</v>
      </c>
      <c r="B46" s="147" t="s">
        <v>2209</v>
      </c>
      <c r="C46" s="147" t="s">
        <v>2207</v>
      </c>
      <c r="D46" s="245" t="s">
        <v>2201</v>
      </c>
    </row>
    <row r="47" ht="15" spans="1:4">
      <c r="A47" s="244" t="s">
        <v>2210</v>
      </c>
      <c r="B47" s="147" t="s">
        <v>2211</v>
      </c>
      <c r="C47" s="147" t="s">
        <v>2139</v>
      </c>
      <c r="D47" s="245" t="s">
        <v>2201</v>
      </c>
    </row>
    <row r="48" ht="15" spans="1:4">
      <c r="A48" s="244" t="s">
        <v>2212</v>
      </c>
      <c r="B48" s="147" t="s">
        <v>2213</v>
      </c>
      <c r="C48" s="147" t="s">
        <v>2200</v>
      </c>
      <c r="D48" s="245" t="s">
        <v>2201</v>
      </c>
    </row>
    <row r="49" ht="15" spans="1:4">
      <c r="A49" s="244" t="s">
        <v>2214</v>
      </c>
      <c r="B49" s="293" t="s">
        <v>2215</v>
      </c>
      <c r="C49" s="147" t="s">
        <v>2216</v>
      </c>
      <c r="D49" s="245" t="s">
        <v>2217</v>
      </c>
    </row>
    <row r="50" ht="15" spans="1:4">
      <c r="A50" s="244" t="s">
        <v>2218</v>
      </c>
      <c r="B50" s="293" t="s">
        <v>2219</v>
      </c>
      <c r="C50" s="147" t="s">
        <v>2220</v>
      </c>
      <c r="D50" s="245" t="s">
        <v>2221</v>
      </c>
    </row>
    <row r="51" ht="15" spans="1:4">
      <c r="A51" s="244" t="s">
        <v>2222</v>
      </c>
      <c r="B51" s="293" t="s">
        <v>2223</v>
      </c>
      <c r="C51" s="147" t="s">
        <v>2224</v>
      </c>
      <c r="D51" s="245" t="s">
        <v>2225</v>
      </c>
    </row>
    <row r="52" ht="15" spans="1:4">
      <c r="A52" s="244" t="s">
        <v>2226</v>
      </c>
      <c r="B52" s="293" t="s">
        <v>2227</v>
      </c>
      <c r="C52" s="147" t="s">
        <v>2228</v>
      </c>
      <c r="D52" s="245" t="s">
        <v>2225</v>
      </c>
    </row>
    <row r="53" ht="15" spans="1:4">
      <c r="A53" s="244" t="s">
        <v>2229</v>
      </c>
      <c r="B53" s="293" t="s">
        <v>2230</v>
      </c>
      <c r="C53" s="147" t="s">
        <v>2231</v>
      </c>
      <c r="D53" s="245" t="s">
        <v>2232</v>
      </c>
    </row>
    <row r="54" ht="15" spans="1:4">
      <c r="A54" s="244" t="s">
        <v>2233</v>
      </c>
      <c r="B54" s="293" t="s">
        <v>2234</v>
      </c>
      <c r="C54" s="147" t="s">
        <v>2139</v>
      </c>
      <c r="D54" s="245" t="s">
        <v>2235</v>
      </c>
    </row>
    <row r="55" ht="15" spans="1:4">
      <c r="A55" s="244" t="s">
        <v>2236</v>
      </c>
      <c r="B55" s="293" t="s">
        <v>2237</v>
      </c>
      <c r="C55" s="147" t="s">
        <v>2154</v>
      </c>
      <c r="D55" s="245" t="s">
        <v>2238</v>
      </c>
    </row>
    <row r="56" ht="15" spans="1:4">
      <c r="A56" s="244" t="s">
        <v>2239</v>
      </c>
      <c r="B56" s="293" t="s">
        <v>2240</v>
      </c>
      <c r="C56" s="147" t="s">
        <v>2241</v>
      </c>
      <c r="D56" s="245" t="s">
        <v>1577</v>
      </c>
    </row>
    <row r="57" ht="15" spans="1:4">
      <c r="A57" s="244" t="s">
        <v>2242</v>
      </c>
      <c r="B57" s="147" t="s">
        <v>2243</v>
      </c>
      <c r="C57" s="147" t="s">
        <v>2200</v>
      </c>
      <c r="D57" s="245" t="s">
        <v>2201</v>
      </c>
    </row>
    <row r="58" ht="15" spans="1:4">
      <c r="A58" s="244" t="s">
        <v>2244</v>
      </c>
      <c r="B58" s="293" t="s">
        <v>2245</v>
      </c>
      <c r="C58" s="147" t="s">
        <v>2200</v>
      </c>
      <c r="D58" s="245" t="s">
        <v>2201</v>
      </c>
    </row>
    <row r="59" ht="15" spans="1:4">
      <c r="A59" s="244" t="s">
        <v>2246</v>
      </c>
      <c r="B59" s="147" t="s">
        <v>2247</v>
      </c>
      <c r="C59" s="147" t="s">
        <v>2248</v>
      </c>
      <c r="D59" s="245" t="s">
        <v>2249</v>
      </c>
    </row>
    <row r="60" ht="15" spans="1:4">
      <c r="A60" s="244" t="s">
        <v>2250</v>
      </c>
      <c r="B60" s="293" t="s">
        <v>2251</v>
      </c>
      <c r="C60" s="147" t="s">
        <v>2252</v>
      </c>
      <c r="D60" s="245" t="s">
        <v>2253</v>
      </c>
    </row>
    <row r="61" ht="15" spans="1:4">
      <c r="A61" s="244" t="s">
        <v>2254</v>
      </c>
      <c r="B61" s="293" t="s">
        <v>2255</v>
      </c>
      <c r="C61" s="147" t="s">
        <v>2248</v>
      </c>
      <c r="D61" s="245" t="s">
        <v>2256</v>
      </c>
    </row>
    <row r="62" ht="15" spans="1:4">
      <c r="A62" s="244" t="s">
        <v>2257</v>
      </c>
      <c r="B62" s="293" t="s">
        <v>2258</v>
      </c>
      <c r="C62" s="147" t="s">
        <v>2248</v>
      </c>
      <c r="D62" s="245" t="s">
        <v>2259</v>
      </c>
    </row>
    <row r="63" ht="15" spans="1:4">
      <c r="A63" s="244" t="s">
        <v>2260</v>
      </c>
      <c r="B63" s="293" t="s">
        <v>2261</v>
      </c>
      <c r="C63" s="147" t="s">
        <v>2072</v>
      </c>
      <c r="D63" s="245" t="s">
        <v>2262</v>
      </c>
    </row>
    <row r="64" ht="15" spans="1:4">
      <c r="A64" s="244" t="s">
        <v>2263</v>
      </c>
      <c r="B64" s="293" t="s">
        <v>2264</v>
      </c>
      <c r="C64" s="147" t="s">
        <v>2248</v>
      </c>
      <c r="D64" s="245" t="s">
        <v>2262</v>
      </c>
    </row>
    <row r="65" ht="15" spans="1:4">
      <c r="A65" s="244" t="s">
        <v>2265</v>
      </c>
      <c r="B65" s="293" t="s">
        <v>2266</v>
      </c>
      <c r="C65" s="147" t="s">
        <v>2248</v>
      </c>
      <c r="D65" s="245" t="s">
        <v>2262</v>
      </c>
    </row>
    <row r="66" ht="15" spans="1:4">
      <c r="A66" s="244" t="s">
        <v>2267</v>
      </c>
      <c r="B66" s="293" t="s">
        <v>2268</v>
      </c>
      <c r="C66" s="147" t="s">
        <v>2248</v>
      </c>
      <c r="D66" s="245" t="s">
        <v>2262</v>
      </c>
    </row>
    <row r="67" ht="15" spans="1:4">
      <c r="A67" s="244" t="s">
        <v>2269</v>
      </c>
      <c r="B67" s="293" t="s">
        <v>2270</v>
      </c>
      <c r="C67" s="147" t="s">
        <v>2072</v>
      </c>
      <c r="D67" s="245" t="s">
        <v>2262</v>
      </c>
    </row>
    <row r="68" ht="15" spans="1:4">
      <c r="A68" s="244" t="s">
        <v>2271</v>
      </c>
      <c r="B68" s="293" t="s">
        <v>2272</v>
      </c>
      <c r="C68" s="147" t="s">
        <v>2151</v>
      </c>
      <c r="D68" s="245" t="s">
        <v>2273</v>
      </c>
    </row>
    <row r="69" ht="15" spans="1:4">
      <c r="A69" s="244" t="s">
        <v>2274</v>
      </c>
      <c r="B69" s="293" t="s">
        <v>2275</v>
      </c>
      <c r="C69" s="147" t="s">
        <v>2143</v>
      </c>
      <c r="D69" s="245" t="s">
        <v>2273</v>
      </c>
    </row>
    <row r="70" ht="15" spans="1:4">
      <c r="A70" s="244" t="s">
        <v>2276</v>
      </c>
      <c r="B70" s="293" t="s">
        <v>2277</v>
      </c>
      <c r="C70" s="147" t="s">
        <v>2143</v>
      </c>
      <c r="D70" s="245" t="s">
        <v>2273</v>
      </c>
    </row>
    <row r="71" ht="15" spans="1:4">
      <c r="A71" s="244" t="s">
        <v>2278</v>
      </c>
      <c r="B71" s="293" t="s">
        <v>2279</v>
      </c>
      <c r="C71" s="147" t="s">
        <v>2280</v>
      </c>
      <c r="D71" s="245" t="s">
        <v>2273</v>
      </c>
    </row>
    <row r="72" ht="15" spans="1:4">
      <c r="A72" s="244" t="s">
        <v>2281</v>
      </c>
      <c r="B72" s="293" t="s">
        <v>2282</v>
      </c>
      <c r="C72" s="147" t="s">
        <v>2122</v>
      </c>
      <c r="D72" s="245" t="s">
        <v>2273</v>
      </c>
    </row>
    <row r="73" ht="15" spans="1:4">
      <c r="A73" s="244" t="s">
        <v>2283</v>
      </c>
      <c r="B73" s="293" t="s">
        <v>2284</v>
      </c>
      <c r="C73" s="147" t="s">
        <v>2154</v>
      </c>
      <c r="D73" s="245" t="s">
        <v>2273</v>
      </c>
    </row>
    <row r="74" ht="15" spans="1:4">
      <c r="A74" s="244" t="s">
        <v>2285</v>
      </c>
      <c r="B74" s="293" t="s">
        <v>2286</v>
      </c>
      <c r="C74" s="147" t="s">
        <v>2287</v>
      </c>
      <c r="D74" s="245" t="s">
        <v>2288</v>
      </c>
    </row>
    <row r="75" ht="15" spans="1:4">
      <c r="A75" s="244" t="s">
        <v>2289</v>
      </c>
      <c r="B75" s="293" t="s">
        <v>2290</v>
      </c>
      <c r="C75" s="147" t="s">
        <v>2291</v>
      </c>
      <c r="D75" s="245" t="s">
        <v>2288</v>
      </c>
    </row>
    <row r="76" ht="15" spans="1:4">
      <c r="A76" s="244" t="s">
        <v>2233</v>
      </c>
      <c r="B76" s="293" t="s">
        <v>2234</v>
      </c>
      <c r="C76" s="147" t="s">
        <v>2292</v>
      </c>
      <c r="D76" s="245" t="s">
        <v>2288</v>
      </c>
    </row>
    <row r="77" ht="15" spans="1:4">
      <c r="A77" s="244" t="s">
        <v>2276</v>
      </c>
      <c r="B77" s="293" t="s">
        <v>2277</v>
      </c>
      <c r="C77" s="147" t="s">
        <v>2293</v>
      </c>
      <c r="D77" s="245" t="s">
        <v>2288</v>
      </c>
    </row>
    <row r="78" ht="15" spans="1:4">
      <c r="A78" s="244" t="s">
        <v>2294</v>
      </c>
      <c r="B78" s="293" t="s">
        <v>2295</v>
      </c>
      <c r="C78" s="147" t="s">
        <v>2296</v>
      </c>
      <c r="D78" s="245" t="s">
        <v>2288</v>
      </c>
    </row>
    <row r="79" ht="15" spans="1:4">
      <c r="A79" s="244" t="s">
        <v>2297</v>
      </c>
      <c r="B79" s="147" t="s">
        <v>2298</v>
      </c>
      <c r="C79" s="147" t="s">
        <v>2299</v>
      </c>
      <c r="D79" s="245" t="s">
        <v>2262</v>
      </c>
    </row>
    <row r="80" ht="15" spans="1:4">
      <c r="A80" s="244" t="s">
        <v>2300</v>
      </c>
      <c r="B80" s="293" t="s">
        <v>2301</v>
      </c>
      <c r="C80" s="147" t="s">
        <v>2302</v>
      </c>
      <c r="D80" s="245" t="s">
        <v>2303</v>
      </c>
    </row>
    <row r="81" ht="15" spans="1:4">
      <c r="A81" s="244" t="s">
        <v>2304</v>
      </c>
      <c r="B81" s="147" t="s">
        <v>2305</v>
      </c>
      <c r="C81" s="147" t="s">
        <v>2306</v>
      </c>
      <c r="D81" s="245" t="s">
        <v>584</v>
      </c>
    </row>
    <row r="82" ht="15" spans="1:4">
      <c r="A82" s="244" t="s">
        <v>2307</v>
      </c>
      <c r="B82" s="147" t="s">
        <v>2308</v>
      </c>
      <c r="C82" s="147" t="s">
        <v>2309</v>
      </c>
      <c r="D82" s="245" t="s">
        <v>584</v>
      </c>
    </row>
    <row r="83" ht="15" spans="1:4">
      <c r="A83" s="244" t="s">
        <v>2310</v>
      </c>
      <c r="B83" s="147" t="s">
        <v>2311</v>
      </c>
      <c r="C83" s="147" t="s">
        <v>2312</v>
      </c>
      <c r="D83" s="245" t="s">
        <v>584</v>
      </c>
    </row>
    <row r="84" ht="15" spans="1:4">
      <c r="A84" s="244" t="s">
        <v>2313</v>
      </c>
      <c r="B84" s="293" t="s">
        <v>2314</v>
      </c>
      <c r="C84" s="147" t="s">
        <v>2315</v>
      </c>
      <c r="D84" s="245" t="s">
        <v>2316</v>
      </c>
    </row>
    <row r="85" ht="15" spans="1:4">
      <c r="A85" s="244" t="s">
        <v>2317</v>
      </c>
      <c r="B85" s="293" t="s">
        <v>2318</v>
      </c>
      <c r="C85" s="147" t="s">
        <v>2231</v>
      </c>
      <c r="D85" s="245" t="s">
        <v>2319</v>
      </c>
    </row>
    <row r="86" ht="15" spans="1:4">
      <c r="A86" s="244" t="s">
        <v>2274</v>
      </c>
      <c r="B86" s="293" t="s">
        <v>2275</v>
      </c>
      <c r="C86" s="147" t="s">
        <v>2135</v>
      </c>
      <c r="D86" s="245" t="s">
        <v>2320</v>
      </c>
    </row>
    <row r="87" ht="15" spans="1:4">
      <c r="A87" s="244" t="s">
        <v>2229</v>
      </c>
      <c r="B87" s="293" t="s">
        <v>2321</v>
      </c>
      <c r="C87" s="147" t="s">
        <v>2135</v>
      </c>
      <c r="D87" s="245" t="s">
        <v>581</v>
      </c>
    </row>
    <row r="88" ht="15" spans="1:4">
      <c r="A88" s="244" t="s">
        <v>2322</v>
      </c>
      <c r="B88" s="293" t="s">
        <v>2323</v>
      </c>
      <c r="C88" s="147" t="s">
        <v>2128</v>
      </c>
      <c r="D88" s="245" t="s">
        <v>581</v>
      </c>
    </row>
    <row r="89" ht="15" spans="1:4">
      <c r="A89" s="244" t="s">
        <v>2324</v>
      </c>
      <c r="B89" s="147" t="s">
        <v>2325</v>
      </c>
      <c r="C89" s="147" t="s">
        <v>2326</v>
      </c>
      <c r="D89" s="245" t="s">
        <v>581</v>
      </c>
    </row>
    <row r="90" ht="15" spans="1:4">
      <c r="A90" s="244" t="s">
        <v>2327</v>
      </c>
      <c r="B90" s="147" t="s">
        <v>2328</v>
      </c>
      <c r="C90" s="147" t="s">
        <v>2135</v>
      </c>
      <c r="D90" s="245" t="s">
        <v>581</v>
      </c>
    </row>
    <row r="91" ht="15" spans="1:4">
      <c r="A91" s="244" t="s">
        <v>2329</v>
      </c>
      <c r="B91" s="147" t="s">
        <v>2330</v>
      </c>
      <c r="C91" s="147" t="s">
        <v>2135</v>
      </c>
      <c r="D91" s="245" t="s">
        <v>2331</v>
      </c>
    </row>
    <row r="92" ht="15" spans="1:4">
      <c r="A92" s="244" t="s">
        <v>2332</v>
      </c>
      <c r="B92" s="147" t="s">
        <v>2333</v>
      </c>
      <c r="C92" s="147" t="s">
        <v>2116</v>
      </c>
      <c r="D92" s="245" t="s">
        <v>2334</v>
      </c>
    </row>
    <row r="93" ht="15" spans="1:4">
      <c r="A93" s="244" t="s">
        <v>2335</v>
      </c>
      <c r="B93" s="147" t="s">
        <v>2336</v>
      </c>
      <c r="C93" s="147" t="s">
        <v>2337</v>
      </c>
      <c r="D93" s="245" t="s">
        <v>2338</v>
      </c>
    </row>
    <row r="94" ht="15" spans="1:4">
      <c r="A94" s="244" t="s">
        <v>2339</v>
      </c>
      <c r="B94" s="293" t="s">
        <v>2340</v>
      </c>
      <c r="C94" s="147" t="s">
        <v>2116</v>
      </c>
      <c r="D94" s="245" t="s">
        <v>2341</v>
      </c>
    </row>
    <row r="95" ht="15" spans="1:4">
      <c r="A95" s="244" t="s">
        <v>2342</v>
      </c>
      <c r="B95" s="147" t="s">
        <v>2343</v>
      </c>
      <c r="C95" s="147">
        <v>36.1</v>
      </c>
      <c r="D95" s="245" t="s">
        <v>2344</v>
      </c>
    </row>
    <row r="96" ht="15" spans="1:4">
      <c r="A96" s="244" t="s">
        <v>2345</v>
      </c>
      <c r="B96" s="293" t="s">
        <v>2346</v>
      </c>
      <c r="C96" s="147">
        <v>36.3</v>
      </c>
      <c r="D96" s="245" t="s">
        <v>2347</v>
      </c>
    </row>
    <row r="97" ht="15" spans="1:4">
      <c r="A97" s="244" t="s">
        <v>2348</v>
      </c>
      <c r="B97" s="293" t="s">
        <v>2349</v>
      </c>
      <c r="C97" s="147" t="s">
        <v>2350</v>
      </c>
      <c r="D97" s="245" t="s">
        <v>2344</v>
      </c>
    </row>
    <row r="98" ht="15" spans="1:4">
      <c r="A98" s="244" t="s">
        <v>2351</v>
      </c>
      <c r="B98" s="293" t="s">
        <v>2352</v>
      </c>
      <c r="C98" s="147" t="s">
        <v>2353</v>
      </c>
      <c r="D98" s="245" t="s">
        <v>2344</v>
      </c>
    </row>
    <row r="99" ht="15" spans="1:4">
      <c r="A99" s="244" t="s">
        <v>2354</v>
      </c>
      <c r="B99" s="293" t="s">
        <v>2355</v>
      </c>
      <c r="C99" s="147" t="s">
        <v>2296</v>
      </c>
      <c r="D99" s="245" t="s">
        <v>2356</v>
      </c>
    </row>
    <row r="100" ht="15" spans="1:4">
      <c r="A100" s="244" t="s">
        <v>2357</v>
      </c>
      <c r="B100" s="293" t="s">
        <v>2358</v>
      </c>
      <c r="C100" s="147" t="s">
        <v>2359</v>
      </c>
      <c r="D100" s="245" t="s">
        <v>2344</v>
      </c>
    </row>
    <row r="101" ht="15" spans="1:4">
      <c r="A101" s="244" t="s">
        <v>2360</v>
      </c>
      <c r="B101" s="293" t="s">
        <v>2361</v>
      </c>
      <c r="C101" s="147" t="s">
        <v>2113</v>
      </c>
      <c r="D101" s="245" t="s">
        <v>2344</v>
      </c>
    </row>
    <row r="102" ht="15" spans="1:4">
      <c r="A102" s="244" t="s">
        <v>2362</v>
      </c>
      <c r="B102" s="147" t="s">
        <v>2363</v>
      </c>
      <c r="C102" s="147" t="s">
        <v>2364</v>
      </c>
      <c r="D102" s="245" t="s">
        <v>2344</v>
      </c>
    </row>
    <row r="103" ht="15" spans="1:4">
      <c r="A103" s="244" t="s">
        <v>2365</v>
      </c>
      <c r="B103" s="147" t="s">
        <v>2366</v>
      </c>
      <c r="C103" s="147" t="s">
        <v>2367</v>
      </c>
      <c r="D103" s="245" t="s">
        <v>2344</v>
      </c>
    </row>
    <row r="104" ht="15" spans="1:4">
      <c r="A104" s="244" t="s">
        <v>2368</v>
      </c>
      <c r="B104" s="147" t="s">
        <v>2369</v>
      </c>
      <c r="C104" s="147" t="s">
        <v>2370</v>
      </c>
      <c r="D104" s="245" t="s">
        <v>2344</v>
      </c>
    </row>
    <row r="105" ht="15" spans="1:4">
      <c r="A105" s="244" t="s">
        <v>2371</v>
      </c>
      <c r="B105" s="147" t="s">
        <v>2372</v>
      </c>
      <c r="C105" s="147" t="s">
        <v>2373</v>
      </c>
      <c r="D105" s="245" t="s">
        <v>2344</v>
      </c>
    </row>
    <row r="106" ht="15" spans="1:4">
      <c r="A106" s="244" t="s">
        <v>2374</v>
      </c>
      <c r="B106" s="293" t="s">
        <v>2375</v>
      </c>
      <c r="C106" s="147" t="s">
        <v>2113</v>
      </c>
      <c r="D106" s="245" t="s">
        <v>2344</v>
      </c>
    </row>
    <row r="107" ht="15" spans="1:4">
      <c r="A107" s="244" t="s">
        <v>2114</v>
      </c>
      <c r="B107" s="293" t="s">
        <v>2115</v>
      </c>
      <c r="C107" s="147" t="s">
        <v>2376</v>
      </c>
      <c r="D107" s="245" t="s">
        <v>2377</v>
      </c>
    </row>
    <row r="108" ht="15" spans="1:4">
      <c r="A108" s="244" t="s">
        <v>2378</v>
      </c>
      <c r="B108" s="147" t="s">
        <v>2379</v>
      </c>
      <c r="C108" s="147" t="s">
        <v>2380</v>
      </c>
      <c r="D108" s="245" t="s">
        <v>2344</v>
      </c>
    </row>
    <row r="109" ht="15" spans="1:4">
      <c r="A109" s="244" t="s">
        <v>2381</v>
      </c>
      <c r="B109" s="147" t="s">
        <v>2382</v>
      </c>
      <c r="C109" s="147" t="s">
        <v>2383</v>
      </c>
      <c r="D109" s="245" t="s">
        <v>2344</v>
      </c>
    </row>
    <row r="110" ht="15" spans="1:4">
      <c r="A110" s="244" t="s">
        <v>2384</v>
      </c>
      <c r="B110" s="147" t="s">
        <v>2385</v>
      </c>
      <c r="C110" s="147" t="s">
        <v>2386</v>
      </c>
      <c r="D110" s="245" t="s">
        <v>2387</v>
      </c>
    </row>
    <row r="111" ht="15" spans="1:4">
      <c r="A111" s="244" t="s">
        <v>2388</v>
      </c>
      <c r="B111" s="147" t="s">
        <v>2389</v>
      </c>
      <c r="C111" s="147" t="s">
        <v>2380</v>
      </c>
      <c r="D111" s="245" t="s">
        <v>2344</v>
      </c>
    </row>
    <row r="112" ht="15" spans="1:4">
      <c r="A112" s="244" t="s">
        <v>2390</v>
      </c>
      <c r="B112" s="147" t="s">
        <v>2391</v>
      </c>
      <c r="C112" s="147" t="s">
        <v>2154</v>
      </c>
      <c r="D112" s="245" t="s">
        <v>925</v>
      </c>
    </row>
    <row r="113" ht="15" spans="1:4">
      <c r="A113" s="244" t="s">
        <v>2392</v>
      </c>
      <c r="B113" s="147" t="s">
        <v>2393</v>
      </c>
      <c r="C113" s="147" t="s">
        <v>2135</v>
      </c>
      <c r="D113" s="245" t="s">
        <v>2394</v>
      </c>
    </row>
    <row r="114" ht="15" spans="1:4">
      <c r="A114" s="244" t="s">
        <v>2395</v>
      </c>
      <c r="B114" s="293" t="s">
        <v>2396</v>
      </c>
      <c r="C114" s="147" t="s">
        <v>2397</v>
      </c>
      <c r="D114" s="245" t="s">
        <v>2344</v>
      </c>
    </row>
    <row r="115" ht="15" spans="1:4">
      <c r="A115" s="244" t="s">
        <v>2398</v>
      </c>
      <c r="B115" s="293" t="s">
        <v>2399</v>
      </c>
      <c r="C115" s="147" t="s">
        <v>2135</v>
      </c>
      <c r="D115" s="245" t="s">
        <v>2344</v>
      </c>
    </row>
    <row r="116" ht="15" spans="1:4">
      <c r="A116" s="244" t="s">
        <v>2392</v>
      </c>
      <c r="B116" s="293" t="s">
        <v>2393</v>
      </c>
      <c r="C116" s="147" t="s">
        <v>2135</v>
      </c>
      <c r="D116" s="245" t="s">
        <v>2394</v>
      </c>
    </row>
    <row r="117" ht="15" spans="1:4">
      <c r="A117" s="244" t="s">
        <v>2400</v>
      </c>
      <c r="B117" s="147" t="s">
        <v>2401</v>
      </c>
      <c r="C117" s="147" t="s">
        <v>2397</v>
      </c>
      <c r="D117" s="245" t="s">
        <v>2344</v>
      </c>
    </row>
    <row r="118" ht="15" spans="1:4">
      <c r="A118" s="244" t="s">
        <v>2402</v>
      </c>
      <c r="B118" s="293" t="s">
        <v>2403</v>
      </c>
      <c r="C118" s="147" t="s">
        <v>2404</v>
      </c>
      <c r="D118" s="245" t="s">
        <v>2405</v>
      </c>
    </row>
    <row r="119" ht="15" spans="1:4">
      <c r="A119" s="244" t="s">
        <v>2406</v>
      </c>
      <c r="B119" s="147" t="s">
        <v>2407</v>
      </c>
      <c r="C119" s="147" t="s">
        <v>2408</v>
      </c>
      <c r="D119" s="245" t="s">
        <v>2347</v>
      </c>
    </row>
    <row r="120" ht="15" spans="1:4">
      <c r="A120" s="244" t="s">
        <v>2409</v>
      </c>
      <c r="B120" s="147" t="s">
        <v>2410</v>
      </c>
      <c r="C120" s="147" t="s">
        <v>2397</v>
      </c>
      <c r="D120" s="245" t="s">
        <v>2344</v>
      </c>
    </row>
    <row r="121" ht="15" spans="1:4">
      <c r="A121" s="244" t="s">
        <v>2411</v>
      </c>
      <c r="B121" s="147" t="s">
        <v>2412</v>
      </c>
      <c r="C121" s="147" t="s">
        <v>2413</v>
      </c>
      <c r="D121" s="245" t="s">
        <v>2414</v>
      </c>
    </row>
    <row r="122" ht="15" spans="1:4">
      <c r="A122" s="244" t="s">
        <v>2415</v>
      </c>
      <c r="B122" s="147" t="s">
        <v>2416</v>
      </c>
      <c r="C122" s="147" t="s">
        <v>2417</v>
      </c>
      <c r="D122" s="245" t="s">
        <v>2344</v>
      </c>
    </row>
    <row r="123" ht="15" spans="1:4">
      <c r="A123" s="244" t="s">
        <v>2418</v>
      </c>
      <c r="B123" s="147" t="s">
        <v>2419</v>
      </c>
      <c r="C123" s="147" t="s">
        <v>2143</v>
      </c>
      <c r="D123" s="245" t="s">
        <v>2344</v>
      </c>
    </row>
    <row r="124" ht="15" spans="1:4">
      <c r="A124" s="244" t="s">
        <v>2420</v>
      </c>
      <c r="B124" s="147" t="s">
        <v>2421</v>
      </c>
      <c r="C124" s="147" t="s">
        <v>2154</v>
      </c>
      <c r="D124" s="245" t="s">
        <v>925</v>
      </c>
    </row>
    <row r="125" ht="15" spans="1:4">
      <c r="A125" s="244" t="s">
        <v>2422</v>
      </c>
      <c r="B125" s="147" t="s">
        <v>2423</v>
      </c>
      <c r="C125" s="147" t="s">
        <v>2113</v>
      </c>
      <c r="D125" s="245" t="s">
        <v>2344</v>
      </c>
    </row>
    <row r="126" ht="15" spans="1:4">
      <c r="A126" s="244" t="s">
        <v>2424</v>
      </c>
      <c r="B126" s="147" t="s">
        <v>2425</v>
      </c>
      <c r="C126" s="147" t="s">
        <v>2139</v>
      </c>
      <c r="D126" s="245" t="s">
        <v>2344</v>
      </c>
    </row>
    <row r="127" ht="15" spans="1:4">
      <c r="A127" s="244" t="s">
        <v>2426</v>
      </c>
      <c r="B127" s="147" t="s">
        <v>2427</v>
      </c>
      <c r="C127" s="147" t="s">
        <v>2428</v>
      </c>
      <c r="D127" s="245" t="s">
        <v>2429</v>
      </c>
    </row>
    <row r="128" ht="15" spans="1:4">
      <c r="A128" s="244" t="s">
        <v>2430</v>
      </c>
      <c r="B128" s="147" t="s">
        <v>2431</v>
      </c>
      <c r="C128" s="147" t="s">
        <v>2432</v>
      </c>
      <c r="D128" s="245" t="s">
        <v>925</v>
      </c>
    </row>
    <row r="129" ht="15" spans="1:4">
      <c r="A129" s="244" t="s">
        <v>2433</v>
      </c>
      <c r="B129" s="293" t="s">
        <v>2434</v>
      </c>
      <c r="C129" s="147">
        <v>4</v>
      </c>
      <c r="D129" s="245" t="s">
        <v>2435</v>
      </c>
    </row>
    <row r="130" ht="15" spans="1:4">
      <c r="A130" s="244" t="s">
        <v>2436</v>
      </c>
      <c r="B130" s="293" t="s">
        <v>2437</v>
      </c>
      <c r="C130" s="147" t="s">
        <v>2438</v>
      </c>
      <c r="D130" s="245" t="s">
        <v>2439</v>
      </c>
    </row>
    <row r="131" ht="15" spans="1:4">
      <c r="A131" s="244" t="s">
        <v>2440</v>
      </c>
      <c r="B131" s="293" t="s">
        <v>2441</v>
      </c>
      <c r="C131" s="147" t="s">
        <v>2442</v>
      </c>
      <c r="D131" s="245" t="s">
        <v>2443</v>
      </c>
    </row>
    <row r="132" ht="15" spans="1:4">
      <c r="A132" s="244" t="s">
        <v>2444</v>
      </c>
      <c r="B132" s="293" t="s">
        <v>2445</v>
      </c>
      <c r="C132" s="147" t="s">
        <v>2446</v>
      </c>
      <c r="D132" s="245" t="s">
        <v>2447</v>
      </c>
    </row>
    <row r="133" ht="15" spans="1:4">
      <c r="A133" s="244" t="s">
        <v>2448</v>
      </c>
      <c r="B133" s="293" t="s">
        <v>2449</v>
      </c>
      <c r="C133" s="147" t="s">
        <v>2450</v>
      </c>
      <c r="D133" s="245" t="s">
        <v>2451</v>
      </c>
    </row>
    <row r="134" ht="15" spans="1:4">
      <c r="A134" s="244" t="s">
        <v>2452</v>
      </c>
      <c r="B134" s="293" t="s">
        <v>2453</v>
      </c>
      <c r="C134" s="147" t="s">
        <v>2248</v>
      </c>
      <c r="D134" s="245" t="s">
        <v>2435</v>
      </c>
    </row>
    <row r="135" ht="15" spans="1:4">
      <c r="A135" s="244" t="s">
        <v>2454</v>
      </c>
      <c r="B135" s="293" t="s">
        <v>2455</v>
      </c>
      <c r="C135" s="147" t="s">
        <v>2248</v>
      </c>
      <c r="D135" s="245" t="s">
        <v>2435</v>
      </c>
    </row>
    <row r="136" ht="15" spans="1:4">
      <c r="A136" s="244" t="s">
        <v>2456</v>
      </c>
      <c r="B136" s="293" t="s">
        <v>2457</v>
      </c>
      <c r="C136" s="147" t="s">
        <v>2248</v>
      </c>
      <c r="D136" s="245" t="s">
        <v>2435</v>
      </c>
    </row>
    <row r="137" ht="15" spans="1:4">
      <c r="A137" s="244" t="s">
        <v>2458</v>
      </c>
      <c r="B137" s="147" t="s">
        <v>2459</v>
      </c>
      <c r="C137" s="147" t="s">
        <v>2460</v>
      </c>
      <c r="D137" s="245" t="s">
        <v>2461</v>
      </c>
    </row>
    <row r="138" ht="15" spans="1:4">
      <c r="A138" s="244" t="s">
        <v>2462</v>
      </c>
      <c r="B138" s="147" t="s">
        <v>2463</v>
      </c>
      <c r="C138" s="147" t="s">
        <v>2464</v>
      </c>
      <c r="D138" s="245" t="s">
        <v>2465</v>
      </c>
    </row>
    <row r="139" ht="15" spans="1:4">
      <c r="A139" s="244" t="s">
        <v>2466</v>
      </c>
      <c r="B139" s="293" t="s">
        <v>2467</v>
      </c>
      <c r="C139" s="147" t="s">
        <v>2128</v>
      </c>
      <c r="D139" s="245" t="s">
        <v>2465</v>
      </c>
    </row>
    <row r="140" ht="15" spans="1:4">
      <c r="A140" s="244" t="s">
        <v>2468</v>
      </c>
      <c r="B140" s="147" t="s">
        <v>2469</v>
      </c>
      <c r="C140" s="147" t="s">
        <v>2470</v>
      </c>
      <c r="D140" s="245" t="s">
        <v>2471</v>
      </c>
    </row>
    <row r="141" ht="15" spans="1:4">
      <c r="A141" s="244" t="s">
        <v>2472</v>
      </c>
      <c r="B141" s="147" t="s">
        <v>2473</v>
      </c>
      <c r="C141" s="147" t="s">
        <v>2128</v>
      </c>
      <c r="D141" s="245" t="s">
        <v>2465</v>
      </c>
    </row>
    <row r="142" ht="15" spans="1:4">
      <c r="A142" s="244" t="s">
        <v>2474</v>
      </c>
      <c r="B142" s="147" t="s">
        <v>2475</v>
      </c>
      <c r="C142" s="147" t="s">
        <v>2248</v>
      </c>
      <c r="D142" s="245" t="s">
        <v>2435</v>
      </c>
    </row>
    <row r="143" ht="15" spans="1:4">
      <c r="A143" s="244" t="s">
        <v>2452</v>
      </c>
      <c r="B143" s="293" t="s">
        <v>2453</v>
      </c>
      <c r="C143" s="147" t="s">
        <v>2248</v>
      </c>
      <c r="D143" s="245" t="s">
        <v>2435</v>
      </c>
    </row>
    <row r="144" ht="15" spans="1:4">
      <c r="A144" s="244" t="s">
        <v>2476</v>
      </c>
      <c r="B144" s="147" t="s">
        <v>2477</v>
      </c>
      <c r="C144" s="147" t="s">
        <v>2154</v>
      </c>
      <c r="D144" s="245" t="s">
        <v>2478</v>
      </c>
    </row>
    <row r="145" ht="15" spans="1:4">
      <c r="A145" s="244" t="s">
        <v>2479</v>
      </c>
      <c r="B145" s="147" t="s">
        <v>2480</v>
      </c>
      <c r="C145" s="147" t="s">
        <v>2481</v>
      </c>
      <c r="D145" s="245" t="s">
        <v>2478</v>
      </c>
    </row>
    <row r="146" ht="15" spans="1:4">
      <c r="A146" s="244" t="s">
        <v>2482</v>
      </c>
      <c r="B146" s="147" t="s">
        <v>2483</v>
      </c>
      <c r="C146" s="147" t="s">
        <v>2154</v>
      </c>
      <c r="D146" s="245" t="s">
        <v>2478</v>
      </c>
    </row>
    <row r="147" ht="15" spans="1:4">
      <c r="A147" s="244" t="s">
        <v>2484</v>
      </c>
      <c r="B147" s="147" t="s">
        <v>2485</v>
      </c>
      <c r="C147" s="147" t="s">
        <v>2143</v>
      </c>
      <c r="D147" s="245" t="s">
        <v>2478</v>
      </c>
    </row>
    <row r="148" ht="15" spans="1:4">
      <c r="A148" s="244" t="s">
        <v>2486</v>
      </c>
      <c r="B148" s="147" t="s">
        <v>2487</v>
      </c>
      <c r="C148" s="147" t="s">
        <v>2154</v>
      </c>
      <c r="D148" s="245" t="s">
        <v>2478</v>
      </c>
    </row>
    <row r="149" ht="15" spans="1:4">
      <c r="A149" s="244" t="s">
        <v>2488</v>
      </c>
      <c r="B149" s="147" t="s">
        <v>2489</v>
      </c>
      <c r="C149" s="147" t="s">
        <v>2280</v>
      </c>
      <c r="D149" s="245" t="s">
        <v>2478</v>
      </c>
    </row>
    <row r="150" ht="15" spans="1:4">
      <c r="A150" s="244" t="s">
        <v>2490</v>
      </c>
      <c r="B150" s="147" t="s">
        <v>2491</v>
      </c>
      <c r="C150" s="147" t="s">
        <v>2154</v>
      </c>
      <c r="D150" s="245" t="s">
        <v>2478</v>
      </c>
    </row>
    <row r="151" ht="15" spans="1:4">
      <c r="A151" s="244" t="s">
        <v>2492</v>
      </c>
      <c r="B151" s="147" t="s">
        <v>2493</v>
      </c>
      <c r="C151" s="147" t="s">
        <v>2280</v>
      </c>
      <c r="D151" s="245" t="s">
        <v>2478</v>
      </c>
    </row>
    <row r="152" ht="15" spans="1:4">
      <c r="A152" s="244" t="s">
        <v>2494</v>
      </c>
      <c r="B152" s="147" t="s">
        <v>2495</v>
      </c>
      <c r="C152" s="147" t="s">
        <v>2154</v>
      </c>
      <c r="D152" s="245" t="s">
        <v>2478</v>
      </c>
    </row>
    <row r="153" ht="15" spans="1:4">
      <c r="A153" s="244" t="s">
        <v>2496</v>
      </c>
      <c r="B153" s="147" t="s">
        <v>2497</v>
      </c>
      <c r="C153" s="147" t="s">
        <v>2154</v>
      </c>
      <c r="D153" s="245" t="s">
        <v>2478</v>
      </c>
    </row>
    <row r="154" ht="15" spans="1:4">
      <c r="A154" s="244" t="s">
        <v>2498</v>
      </c>
      <c r="B154" s="147" t="s">
        <v>2499</v>
      </c>
      <c r="C154" s="147" t="s">
        <v>2154</v>
      </c>
      <c r="D154" s="245" t="s">
        <v>2478</v>
      </c>
    </row>
    <row r="155" ht="15" spans="1:4">
      <c r="A155" s="244" t="s">
        <v>2500</v>
      </c>
      <c r="B155" s="147" t="s">
        <v>2501</v>
      </c>
      <c r="C155" s="147" t="s">
        <v>2280</v>
      </c>
      <c r="D155" s="245" t="s">
        <v>2478</v>
      </c>
    </row>
    <row r="156" ht="15" spans="1:4">
      <c r="A156" s="244" t="s">
        <v>2502</v>
      </c>
      <c r="B156" s="147" t="s">
        <v>2503</v>
      </c>
      <c r="C156" s="147" t="s">
        <v>2119</v>
      </c>
      <c r="D156" s="245" t="s">
        <v>2478</v>
      </c>
    </row>
    <row r="157" ht="15" spans="1:4">
      <c r="A157" s="244" t="s">
        <v>2504</v>
      </c>
      <c r="B157" s="147" t="s">
        <v>2505</v>
      </c>
      <c r="C157" s="147" t="s">
        <v>2367</v>
      </c>
      <c r="D157" s="245" t="s">
        <v>2478</v>
      </c>
    </row>
    <row r="158" ht="15" spans="1:4">
      <c r="A158" s="244" t="s">
        <v>2506</v>
      </c>
      <c r="B158" s="147" t="s">
        <v>2507</v>
      </c>
      <c r="C158" s="147" t="s">
        <v>2122</v>
      </c>
      <c r="D158" s="245" t="s">
        <v>2478</v>
      </c>
    </row>
    <row r="159" ht="15" spans="1:4">
      <c r="A159" s="244" t="s">
        <v>2508</v>
      </c>
      <c r="B159" s="147" t="s">
        <v>2509</v>
      </c>
      <c r="C159" s="147" t="s">
        <v>2280</v>
      </c>
      <c r="D159" s="245" t="s">
        <v>2478</v>
      </c>
    </row>
    <row r="160" ht="15" spans="1:4">
      <c r="A160" s="244" t="s">
        <v>2510</v>
      </c>
      <c r="B160" s="147" t="s">
        <v>2511</v>
      </c>
      <c r="C160" s="147" t="s">
        <v>2119</v>
      </c>
      <c r="D160" s="245" t="s">
        <v>2478</v>
      </c>
    </row>
    <row r="161" ht="15" spans="1:4">
      <c r="A161" s="244" t="s">
        <v>2512</v>
      </c>
      <c r="B161" s="147" t="s">
        <v>2513</v>
      </c>
      <c r="C161" s="147" t="s">
        <v>2143</v>
      </c>
      <c r="D161" s="245" t="s">
        <v>2478</v>
      </c>
    </row>
    <row r="162" ht="15" spans="1:4">
      <c r="A162" s="244" t="s">
        <v>2514</v>
      </c>
      <c r="B162" s="147" t="s">
        <v>2515</v>
      </c>
      <c r="C162" s="147" t="s">
        <v>2280</v>
      </c>
      <c r="D162" s="245" t="s">
        <v>2478</v>
      </c>
    </row>
    <row r="163" ht="15" spans="1:4">
      <c r="A163" s="244" t="s">
        <v>2516</v>
      </c>
      <c r="B163" s="147" t="s">
        <v>2517</v>
      </c>
      <c r="C163" s="147" t="s">
        <v>2280</v>
      </c>
      <c r="D163" s="245" t="s">
        <v>2478</v>
      </c>
    </row>
    <row r="164" ht="15" spans="1:4">
      <c r="A164" s="244" t="s">
        <v>2518</v>
      </c>
      <c r="B164" s="147" t="s">
        <v>2519</v>
      </c>
      <c r="C164" s="147" t="s">
        <v>2154</v>
      </c>
      <c r="D164" s="245" t="s">
        <v>2478</v>
      </c>
    </row>
    <row r="165" ht="15" spans="1:4">
      <c r="A165" s="244" t="s">
        <v>2520</v>
      </c>
      <c r="B165" s="147" t="s">
        <v>2521</v>
      </c>
      <c r="C165" s="147" t="s">
        <v>2367</v>
      </c>
      <c r="D165" s="245" t="s">
        <v>2478</v>
      </c>
    </row>
    <row r="166" ht="15" spans="1:4">
      <c r="A166" s="244" t="s">
        <v>2522</v>
      </c>
      <c r="B166" s="147" t="s">
        <v>2523</v>
      </c>
      <c r="C166" s="147" t="s">
        <v>2143</v>
      </c>
      <c r="D166" s="245" t="s">
        <v>2478</v>
      </c>
    </row>
    <row r="167" ht="15" spans="1:4">
      <c r="A167" s="244" t="s">
        <v>2524</v>
      </c>
      <c r="B167" s="147" t="s">
        <v>2525</v>
      </c>
      <c r="C167" s="147" t="s">
        <v>2526</v>
      </c>
      <c r="D167" s="245" t="s">
        <v>2527</v>
      </c>
    </row>
    <row r="168" ht="15" spans="1:4">
      <c r="A168" s="244" t="s">
        <v>2528</v>
      </c>
      <c r="B168" s="293" t="s">
        <v>2529</v>
      </c>
      <c r="C168" s="147" t="s">
        <v>2530</v>
      </c>
      <c r="D168" s="245" t="s">
        <v>2531</v>
      </c>
    </row>
    <row r="169" ht="15" spans="1:4">
      <c r="A169" s="244" t="s">
        <v>2532</v>
      </c>
      <c r="B169" s="293" t="s">
        <v>2533</v>
      </c>
      <c r="C169" s="147" t="s">
        <v>2105</v>
      </c>
      <c r="D169" s="245" t="s">
        <v>2534</v>
      </c>
    </row>
    <row r="170" ht="15" spans="1:4">
      <c r="A170" s="244" t="s">
        <v>2535</v>
      </c>
      <c r="B170" s="147" t="s">
        <v>2536</v>
      </c>
      <c r="C170" s="147" t="s">
        <v>2148</v>
      </c>
      <c r="D170" s="245" t="s">
        <v>2478</v>
      </c>
    </row>
    <row r="171" ht="15" spans="1:4">
      <c r="A171" s="244" t="s">
        <v>2537</v>
      </c>
      <c r="B171" s="147" t="s">
        <v>2538</v>
      </c>
      <c r="C171" s="147" t="s">
        <v>2154</v>
      </c>
      <c r="D171" s="245" t="s">
        <v>2478</v>
      </c>
    </row>
    <row r="172" ht="15" spans="1:4">
      <c r="A172" s="244" t="s">
        <v>2539</v>
      </c>
      <c r="B172" s="293" t="s">
        <v>2540</v>
      </c>
      <c r="C172" s="147" t="s">
        <v>2541</v>
      </c>
      <c r="D172" s="245" t="s">
        <v>2542</v>
      </c>
    </row>
    <row r="173" ht="15" spans="1:4">
      <c r="A173" s="244" t="s">
        <v>2543</v>
      </c>
      <c r="B173" s="147" t="s">
        <v>2544</v>
      </c>
      <c r="C173" s="147" t="s">
        <v>2312</v>
      </c>
      <c r="D173" s="245" t="s">
        <v>2545</v>
      </c>
    </row>
    <row r="174" ht="27" spans="1:4">
      <c r="A174" s="244" t="s">
        <v>2546</v>
      </c>
      <c r="B174" s="293" t="s">
        <v>2547</v>
      </c>
      <c r="C174" s="56" t="s">
        <v>2548</v>
      </c>
      <c r="D174" s="246" t="s">
        <v>2549</v>
      </c>
    </row>
    <row r="175" ht="15" spans="1:4">
      <c r="A175" s="244" t="s">
        <v>2550</v>
      </c>
      <c r="B175" s="147" t="s">
        <v>2551</v>
      </c>
      <c r="C175" s="147" t="s">
        <v>2552</v>
      </c>
      <c r="D175" s="245" t="s">
        <v>2553</v>
      </c>
    </row>
    <row r="176" ht="15" spans="1:4">
      <c r="A176" s="244" t="s">
        <v>2554</v>
      </c>
      <c r="B176" s="293" t="s">
        <v>2555</v>
      </c>
      <c r="C176" s="147" t="s">
        <v>2556</v>
      </c>
      <c r="D176" s="245" t="s">
        <v>2557</v>
      </c>
    </row>
    <row r="177" ht="15" spans="1:4">
      <c r="A177" s="244" t="s">
        <v>2558</v>
      </c>
      <c r="B177" s="293" t="s">
        <v>2559</v>
      </c>
      <c r="C177" s="147" t="s">
        <v>2359</v>
      </c>
      <c r="D177" s="245" t="s">
        <v>2560</v>
      </c>
    </row>
    <row r="178" ht="27" spans="1:4">
      <c r="A178" s="244" t="s">
        <v>2561</v>
      </c>
      <c r="B178" s="293" t="s">
        <v>2562</v>
      </c>
      <c r="C178" s="147">
        <v>20.2</v>
      </c>
      <c r="D178" s="245" t="s">
        <v>2563</v>
      </c>
    </row>
    <row r="179" ht="15" spans="1:4">
      <c r="A179" s="244" t="s">
        <v>2564</v>
      </c>
      <c r="B179" s="293" t="s">
        <v>2565</v>
      </c>
      <c r="C179" s="147" t="s">
        <v>2566</v>
      </c>
      <c r="D179" s="245" t="s">
        <v>2567</v>
      </c>
    </row>
    <row r="180" ht="27" spans="1:4">
      <c r="A180" s="244" t="s">
        <v>2568</v>
      </c>
      <c r="B180" s="147" t="s">
        <v>2569</v>
      </c>
      <c r="C180" s="147" t="s">
        <v>2248</v>
      </c>
      <c r="D180" s="245" t="s">
        <v>2570</v>
      </c>
    </row>
    <row r="181" ht="27" spans="1:4">
      <c r="A181" s="244" t="s">
        <v>2571</v>
      </c>
      <c r="B181" s="147" t="s">
        <v>2572</v>
      </c>
      <c r="C181" s="147" t="s">
        <v>2573</v>
      </c>
      <c r="D181" s="245" t="s">
        <v>2574</v>
      </c>
    </row>
    <row r="182" ht="27" spans="1:4">
      <c r="A182" s="244" t="s">
        <v>2561</v>
      </c>
      <c r="B182" s="293" t="s">
        <v>2562</v>
      </c>
      <c r="C182" s="147" t="s">
        <v>2575</v>
      </c>
      <c r="D182" s="245" t="s">
        <v>2563</v>
      </c>
    </row>
    <row r="183" ht="27" spans="1:4">
      <c r="A183" s="244" t="s">
        <v>2576</v>
      </c>
      <c r="B183" s="293" t="s">
        <v>2577</v>
      </c>
      <c r="C183" s="147" t="s">
        <v>2573</v>
      </c>
      <c r="D183" s="245" t="s">
        <v>2578</v>
      </c>
    </row>
    <row r="184" ht="27" spans="1:4">
      <c r="A184" s="244" t="s">
        <v>2579</v>
      </c>
      <c r="B184" s="147" t="s">
        <v>2580</v>
      </c>
      <c r="C184" s="147" t="s">
        <v>2581</v>
      </c>
      <c r="D184" s="245" t="s">
        <v>2582</v>
      </c>
    </row>
    <row r="185" ht="15" spans="1:4">
      <c r="A185" s="244" t="s">
        <v>2583</v>
      </c>
      <c r="B185" s="147" t="s">
        <v>2584</v>
      </c>
      <c r="C185" s="147" t="s">
        <v>2397</v>
      </c>
      <c r="D185" s="245" t="s">
        <v>2585</v>
      </c>
    </row>
    <row r="186" ht="15" spans="1:4">
      <c r="A186" s="244" t="s">
        <v>2586</v>
      </c>
      <c r="B186" s="147" t="s">
        <v>2587</v>
      </c>
      <c r="C186" s="147" t="s">
        <v>2588</v>
      </c>
      <c r="D186" s="245" t="s">
        <v>2585</v>
      </c>
    </row>
    <row r="187" ht="15" spans="1:4">
      <c r="A187" s="244" t="s">
        <v>2589</v>
      </c>
      <c r="B187" s="147" t="s">
        <v>2590</v>
      </c>
      <c r="C187" s="147" t="s">
        <v>2167</v>
      </c>
      <c r="D187" s="245" t="s">
        <v>2585</v>
      </c>
    </row>
    <row r="188" ht="27" spans="1:4">
      <c r="A188" s="244" t="s">
        <v>2591</v>
      </c>
      <c r="B188" s="147">
        <v>201801507031</v>
      </c>
      <c r="C188" s="147" t="s">
        <v>2592</v>
      </c>
      <c r="D188" s="245" t="s">
        <v>2593</v>
      </c>
    </row>
    <row r="189" ht="27" spans="1:4">
      <c r="A189" s="244" t="s">
        <v>2594</v>
      </c>
      <c r="B189" s="147" t="s">
        <v>2595</v>
      </c>
      <c r="C189" s="147" t="s">
        <v>2596</v>
      </c>
      <c r="D189" s="245" t="s">
        <v>2597</v>
      </c>
    </row>
    <row r="190" ht="27" spans="1:4">
      <c r="A190" s="244" t="s">
        <v>2598</v>
      </c>
      <c r="B190" s="293" t="s">
        <v>2599</v>
      </c>
      <c r="C190" s="147" t="s">
        <v>2600</v>
      </c>
      <c r="D190" s="245" t="s">
        <v>2601</v>
      </c>
    </row>
    <row r="191" ht="27" spans="1:4">
      <c r="A191" s="244" t="s">
        <v>2602</v>
      </c>
      <c r="B191" s="293" t="s">
        <v>2603</v>
      </c>
      <c r="C191" s="147" t="s">
        <v>2154</v>
      </c>
      <c r="D191" s="245" t="s">
        <v>2604</v>
      </c>
    </row>
    <row r="192" ht="27" spans="1:4">
      <c r="A192" s="244" t="s">
        <v>2605</v>
      </c>
      <c r="B192" s="293" t="s">
        <v>2606</v>
      </c>
      <c r="C192" s="147" t="s">
        <v>2154</v>
      </c>
      <c r="D192" s="245" t="s">
        <v>2604</v>
      </c>
    </row>
    <row r="193" ht="27" spans="1:4">
      <c r="A193" s="244" t="s">
        <v>2607</v>
      </c>
      <c r="B193" s="293" t="s">
        <v>2608</v>
      </c>
      <c r="C193" s="147" t="s">
        <v>2135</v>
      </c>
      <c r="D193" s="245" t="s">
        <v>2604</v>
      </c>
    </row>
    <row r="194" ht="27" spans="1:4">
      <c r="A194" s="244" t="s">
        <v>2609</v>
      </c>
      <c r="B194" s="293" t="s">
        <v>2610</v>
      </c>
      <c r="C194" s="147" t="s">
        <v>2154</v>
      </c>
      <c r="D194" s="245" t="s">
        <v>2604</v>
      </c>
    </row>
    <row r="195" ht="27" spans="1:4">
      <c r="A195" s="244" t="s">
        <v>2611</v>
      </c>
      <c r="B195" s="293" t="s">
        <v>2612</v>
      </c>
      <c r="C195" s="147" t="s">
        <v>2154</v>
      </c>
      <c r="D195" s="245" t="s">
        <v>2604</v>
      </c>
    </row>
    <row r="196" ht="27" spans="1:4">
      <c r="A196" s="244" t="s">
        <v>2613</v>
      </c>
      <c r="B196" s="293" t="s">
        <v>2614</v>
      </c>
      <c r="C196" s="147" t="s">
        <v>2143</v>
      </c>
      <c r="D196" s="245" t="s">
        <v>2604</v>
      </c>
    </row>
    <row r="197" ht="27" spans="1:4">
      <c r="A197" s="244" t="s">
        <v>2615</v>
      </c>
      <c r="B197" s="293" t="s">
        <v>2616</v>
      </c>
      <c r="C197" s="147" t="s">
        <v>2280</v>
      </c>
      <c r="D197" s="245" t="s">
        <v>2604</v>
      </c>
    </row>
    <row r="198" ht="27" spans="1:4">
      <c r="A198" s="244" t="s">
        <v>2617</v>
      </c>
      <c r="B198" s="293" t="s">
        <v>2618</v>
      </c>
      <c r="C198" s="147" t="s">
        <v>2154</v>
      </c>
      <c r="D198" s="245" t="s">
        <v>2604</v>
      </c>
    </row>
    <row r="199" ht="27" spans="1:4">
      <c r="A199" s="244" t="s">
        <v>2619</v>
      </c>
      <c r="B199" s="293" t="s">
        <v>2620</v>
      </c>
      <c r="C199" s="147" t="s">
        <v>2154</v>
      </c>
      <c r="D199" s="245" t="s">
        <v>2604</v>
      </c>
    </row>
    <row r="200" ht="27" spans="1:4">
      <c r="A200" s="244" t="s">
        <v>2621</v>
      </c>
      <c r="B200" s="293" t="s">
        <v>2622</v>
      </c>
      <c r="C200" s="147" t="s">
        <v>2154</v>
      </c>
      <c r="D200" s="245" t="s">
        <v>2604</v>
      </c>
    </row>
    <row r="201" ht="27" spans="1:4">
      <c r="A201" s="244" t="s">
        <v>2623</v>
      </c>
      <c r="B201" s="293" t="s">
        <v>2624</v>
      </c>
      <c r="C201" s="147" t="s">
        <v>2154</v>
      </c>
      <c r="D201" s="245" t="s">
        <v>2604</v>
      </c>
    </row>
    <row r="202" ht="27" spans="1:4">
      <c r="A202" s="244" t="s">
        <v>2625</v>
      </c>
      <c r="B202" s="293" t="s">
        <v>2626</v>
      </c>
      <c r="C202" s="147" t="s">
        <v>2098</v>
      </c>
      <c r="D202" s="245" t="s">
        <v>2627</v>
      </c>
    </row>
    <row r="203" ht="27" spans="1:4">
      <c r="A203" s="244" t="s">
        <v>2628</v>
      </c>
      <c r="B203" s="293" t="s">
        <v>2629</v>
      </c>
      <c r="C203" s="147" t="s">
        <v>2630</v>
      </c>
      <c r="D203" s="245" t="s">
        <v>2631</v>
      </c>
    </row>
    <row r="204" ht="27" spans="1:4">
      <c r="A204" s="244" t="s">
        <v>2632</v>
      </c>
      <c r="B204" s="293" t="s">
        <v>2633</v>
      </c>
      <c r="C204" s="147" t="s">
        <v>2634</v>
      </c>
      <c r="D204" s="245" t="s">
        <v>2635</v>
      </c>
    </row>
    <row r="205" ht="28.5" spans="1:4">
      <c r="A205" s="244" t="s">
        <v>2285</v>
      </c>
      <c r="B205" s="293" t="s">
        <v>2286</v>
      </c>
      <c r="C205" s="147" t="s">
        <v>2636</v>
      </c>
      <c r="D205" s="245" t="s">
        <v>2637</v>
      </c>
    </row>
    <row r="206" ht="28.5" spans="1:4">
      <c r="A206" s="244" t="s">
        <v>2638</v>
      </c>
      <c r="B206" s="147" t="s">
        <v>2639</v>
      </c>
      <c r="C206" s="147" t="s">
        <v>2640</v>
      </c>
      <c r="D206" s="245" t="s">
        <v>2641</v>
      </c>
    </row>
    <row r="207" ht="28.5" spans="1:4">
      <c r="A207" s="244" t="s">
        <v>2642</v>
      </c>
      <c r="B207" s="147" t="s">
        <v>2643</v>
      </c>
      <c r="C207" s="147" t="s">
        <v>2380</v>
      </c>
      <c r="D207" s="245" t="s">
        <v>2644</v>
      </c>
    </row>
    <row r="208" ht="27" spans="1:4">
      <c r="A208" s="244" t="s">
        <v>2645</v>
      </c>
      <c r="B208" s="293" t="s">
        <v>2646</v>
      </c>
      <c r="C208" s="147" t="s">
        <v>2647</v>
      </c>
      <c r="D208" s="245" t="s">
        <v>2648</v>
      </c>
    </row>
    <row r="209" ht="28.5" spans="1:4">
      <c r="A209" s="244" t="s">
        <v>2649</v>
      </c>
      <c r="B209" s="293" t="s">
        <v>2650</v>
      </c>
      <c r="C209" s="147">
        <v>5.4</v>
      </c>
      <c r="D209" s="245" t="s">
        <v>2651</v>
      </c>
    </row>
    <row r="210" ht="28.5" spans="1:4">
      <c r="A210" s="244" t="s">
        <v>2652</v>
      </c>
      <c r="B210" s="147" t="s">
        <v>2653</v>
      </c>
      <c r="C210" s="147" t="s">
        <v>2654</v>
      </c>
      <c r="D210" s="245" t="s">
        <v>2655</v>
      </c>
    </row>
    <row r="211" ht="28.5" spans="1:4">
      <c r="A211" s="244" t="s">
        <v>2656</v>
      </c>
      <c r="B211" s="293" t="s">
        <v>2657</v>
      </c>
      <c r="C211" s="147" t="s">
        <v>2658</v>
      </c>
      <c r="D211" s="245" t="s">
        <v>2659</v>
      </c>
    </row>
    <row r="212" ht="28.5" spans="1:4">
      <c r="A212" s="244" t="s">
        <v>2660</v>
      </c>
      <c r="B212" s="147" t="s">
        <v>2661</v>
      </c>
      <c r="C212" s="147" t="s">
        <v>2248</v>
      </c>
      <c r="D212" s="245" t="s">
        <v>2662</v>
      </c>
    </row>
    <row r="213" ht="27" spans="1:4">
      <c r="A213" s="244" t="s">
        <v>2663</v>
      </c>
      <c r="B213" s="147" t="s">
        <v>2664</v>
      </c>
      <c r="C213" s="147" t="s">
        <v>2072</v>
      </c>
      <c r="D213" s="245" t="s">
        <v>2665</v>
      </c>
    </row>
    <row r="214" ht="27" spans="1:4">
      <c r="A214" s="244" t="s">
        <v>2666</v>
      </c>
      <c r="B214" s="293" t="s">
        <v>2667</v>
      </c>
      <c r="C214" s="147" t="s">
        <v>2128</v>
      </c>
      <c r="D214" s="245" t="s">
        <v>2668</v>
      </c>
    </row>
    <row r="215" ht="27" spans="1:4">
      <c r="A215" s="244" t="s">
        <v>2669</v>
      </c>
      <c r="B215" s="293" t="s">
        <v>2670</v>
      </c>
      <c r="C215" s="147" t="s">
        <v>2177</v>
      </c>
      <c r="D215" s="245" t="s">
        <v>2671</v>
      </c>
    </row>
    <row r="216" ht="27" spans="1:4">
      <c r="A216" s="244" t="s">
        <v>2672</v>
      </c>
      <c r="B216" s="147" t="s">
        <v>2673</v>
      </c>
      <c r="C216" s="147" t="s">
        <v>2125</v>
      </c>
      <c r="D216" s="245" t="s">
        <v>2674</v>
      </c>
    </row>
    <row r="217" ht="27" spans="1:4">
      <c r="A217" s="244" t="s">
        <v>2675</v>
      </c>
      <c r="B217" s="147" t="s">
        <v>2676</v>
      </c>
      <c r="C217" s="147" t="s">
        <v>2677</v>
      </c>
      <c r="D217" s="245" t="s">
        <v>2678</v>
      </c>
    </row>
    <row r="218" ht="28.5" spans="1:4">
      <c r="A218" s="244" t="s">
        <v>2679</v>
      </c>
      <c r="B218" s="147" t="s">
        <v>2680</v>
      </c>
      <c r="C218" s="147" t="s">
        <v>2681</v>
      </c>
      <c r="D218" s="245" t="s">
        <v>2682</v>
      </c>
    </row>
    <row r="219" ht="28.5" spans="1:4">
      <c r="A219" s="244" t="s">
        <v>2683</v>
      </c>
      <c r="B219" s="147" t="s">
        <v>2684</v>
      </c>
      <c r="C219" s="147" t="s">
        <v>2552</v>
      </c>
      <c r="D219" s="245" t="s">
        <v>2685</v>
      </c>
    </row>
    <row r="220" ht="30" spans="1:4">
      <c r="A220" s="244" t="s">
        <v>2686</v>
      </c>
      <c r="B220" s="147" t="s">
        <v>2687</v>
      </c>
      <c r="C220" s="147" t="s">
        <v>2688</v>
      </c>
      <c r="D220" s="245" t="s">
        <v>2689</v>
      </c>
    </row>
    <row r="221" ht="30" spans="1:4">
      <c r="A221" s="244" t="s">
        <v>2690</v>
      </c>
      <c r="B221" s="147" t="s">
        <v>2691</v>
      </c>
      <c r="C221" s="147" t="s">
        <v>2692</v>
      </c>
      <c r="D221" s="245" t="s">
        <v>2689</v>
      </c>
    </row>
    <row r="222" ht="27" spans="1:4">
      <c r="A222" s="244" t="s">
        <v>2693</v>
      </c>
      <c r="B222" s="293" t="s">
        <v>2694</v>
      </c>
      <c r="C222" s="147" t="s">
        <v>2143</v>
      </c>
      <c r="D222" s="245" t="s">
        <v>2695</v>
      </c>
    </row>
    <row r="223" ht="40.5" spans="1:4">
      <c r="A223" s="244" t="s">
        <v>2696</v>
      </c>
      <c r="B223" s="293" t="s">
        <v>2697</v>
      </c>
      <c r="C223" s="147">
        <v>40</v>
      </c>
      <c r="D223" s="245" t="s">
        <v>2698</v>
      </c>
    </row>
    <row r="224" ht="27" spans="1:4">
      <c r="A224" s="244" t="s">
        <v>2699</v>
      </c>
      <c r="B224" s="293" t="s">
        <v>2700</v>
      </c>
      <c r="C224" s="147" t="s">
        <v>2701</v>
      </c>
      <c r="D224" s="245" t="s">
        <v>2702</v>
      </c>
    </row>
    <row r="225" ht="28.5" spans="1:4">
      <c r="A225" s="244" t="s">
        <v>2703</v>
      </c>
      <c r="B225" s="147" t="s">
        <v>2704</v>
      </c>
      <c r="C225" s="147" t="s">
        <v>2573</v>
      </c>
      <c r="D225" s="245" t="s">
        <v>2705</v>
      </c>
    </row>
    <row r="226" ht="28.5" spans="1:4">
      <c r="A226" s="244" t="s">
        <v>2706</v>
      </c>
      <c r="B226" s="147" t="s">
        <v>2707</v>
      </c>
      <c r="C226" s="147" t="s">
        <v>2708</v>
      </c>
      <c r="D226" s="245" t="s">
        <v>2709</v>
      </c>
    </row>
    <row r="227" ht="27" spans="1:4">
      <c r="A227" s="244" t="s">
        <v>2710</v>
      </c>
      <c r="B227" s="293" t="s">
        <v>2711</v>
      </c>
      <c r="C227" s="147" t="s">
        <v>2712</v>
      </c>
      <c r="D227" s="245" t="s">
        <v>2713</v>
      </c>
    </row>
    <row r="228" ht="28.5" spans="1:4">
      <c r="A228" s="244" t="s">
        <v>2714</v>
      </c>
      <c r="B228" s="293" t="s">
        <v>2715</v>
      </c>
      <c r="C228" s="147" t="s">
        <v>2716</v>
      </c>
      <c r="D228" s="245" t="s">
        <v>2717</v>
      </c>
    </row>
    <row r="229" ht="27" spans="1:4">
      <c r="A229" s="244" t="s">
        <v>2718</v>
      </c>
      <c r="B229" s="293" t="s">
        <v>2719</v>
      </c>
      <c r="C229" s="147" t="s">
        <v>2720</v>
      </c>
      <c r="D229" s="245" t="s">
        <v>2721</v>
      </c>
    </row>
    <row r="230" ht="27" spans="1:4">
      <c r="A230" s="244" t="s">
        <v>2722</v>
      </c>
      <c r="B230" s="293" t="s">
        <v>2723</v>
      </c>
      <c r="C230" s="147" t="s">
        <v>2724</v>
      </c>
      <c r="D230" s="245" t="s">
        <v>2725</v>
      </c>
    </row>
    <row r="231" ht="27" spans="1:4">
      <c r="A231" s="244" t="s">
        <v>2726</v>
      </c>
      <c r="B231" s="147" t="s">
        <v>2727</v>
      </c>
      <c r="C231" s="147" t="s">
        <v>2728</v>
      </c>
      <c r="D231" s="245" t="s">
        <v>2729</v>
      </c>
    </row>
    <row r="232" ht="27" spans="1:4">
      <c r="A232" s="244" t="s">
        <v>2730</v>
      </c>
      <c r="B232" s="293" t="s">
        <v>2731</v>
      </c>
      <c r="C232" s="147" t="s">
        <v>2732</v>
      </c>
      <c r="D232" s="245" t="s">
        <v>2733</v>
      </c>
    </row>
    <row r="233" ht="27" spans="1:4">
      <c r="A233" s="244" t="s">
        <v>2734</v>
      </c>
      <c r="B233" s="147" t="s">
        <v>2735</v>
      </c>
      <c r="C233" s="147" t="s">
        <v>2154</v>
      </c>
      <c r="D233" s="245" t="s">
        <v>2736</v>
      </c>
    </row>
    <row r="234" ht="28.5" spans="1:4">
      <c r="A234" s="244" t="s">
        <v>2737</v>
      </c>
      <c r="B234" s="147" t="s">
        <v>2738</v>
      </c>
      <c r="C234" s="147" t="s">
        <v>2739</v>
      </c>
      <c r="D234" s="245" t="s">
        <v>2740</v>
      </c>
    </row>
    <row r="235" ht="28.5" spans="1:4">
      <c r="A235" s="244" t="s">
        <v>2741</v>
      </c>
      <c r="B235" s="147" t="s">
        <v>2742</v>
      </c>
      <c r="C235" s="147" t="s">
        <v>2541</v>
      </c>
      <c r="D235" s="245" t="s">
        <v>2743</v>
      </c>
    </row>
    <row r="236" ht="28.5" spans="1:4">
      <c r="A236" s="244" t="s">
        <v>2744</v>
      </c>
      <c r="B236" s="293" t="s">
        <v>2745</v>
      </c>
      <c r="C236" s="147" t="s">
        <v>2154</v>
      </c>
      <c r="D236" s="245" t="s">
        <v>2746</v>
      </c>
    </row>
    <row r="237" ht="28.5" spans="1:4">
      <c r="A237" s="244" t="s">
        <v>2747</v>
      </c>
      <c r="B237" s="293" t="s">
        <v>2748</v>
      </c>
      <c r="C237" s="147" t="s">
        <v>2231</v>
      </c>
      <c r="D237" s="245" t="s">
        <v>2749</v>
      </c>
    </row>
    <row r="238" ht="28.5" spans="1:4">
      <c r="A238" s="244" t="s">
        <v>2750</v>
      </c>
      <c r="B238" s="293" t="s">
        <v>2751</v>
      </c>
      <c r="C238" s="147" t="s">
        <v>2712</v>
      </c>
      <c r="D238" s="245" t="s">
        <v>2752</v>
      </c>
    </row>
    <row r="239" ht="27" spans="1:4">
      <c r="A239" s="244" t="s">
        <v>2753</v>
      </c>
      <c r="B239" s="147" t="s">
        <v>2754</v>
      </c>
      <c r="C239" s="147" t="s">
        <v>2464</v>
      </c>
      <c r="D239" s="245" t="s">
        <v>2755</v>
      </c>
    </row>
    <row r="240" ht="27" spans="1:4">
      <c r="A240" s="244" t="s">
        <v>2756</v>
      </c>
      <c r="B240" s="147" t="s">
        <v>2757</v>
      </c>
      <c r="C240" s="147" t="s">
        <v>2105</v>
      </c>
      <c r="D240" s="245" t="s">
        <v>2758</v>
      </c>
    </row>
    <row r="241" ht="27" spans="1:4">
      <c r="A241" s="244" t="s">
        <v>2759</v>
      </c>
      <c r="B241" s="147" t="s">
        <v>2760</v>
      </c>
      <c r="C241" s="147" t="s">
        <v>2148</v>
      </c>
      <c r="D241" s="245" t="s">
        <v>2761</v>
      </c>
    </row>
    <row r="242" ht="27" spans="1:4">
      <c r="A242" s="244" t="s">
        <v>2762</v>
      </c>
      <c r="B242" s="293" t="s">
        <v>2763</v>
      </c>
      <c r="C242" s="147" t="s">
        <v>2764</v>
      </c>
      <c r="D242" s="245" t="s">
        <v>2765</v>
      </c>
    </row>
    <row r="243" ht="28.5" spans="1:4">
      <c r="A243" s="244" t="s">
        <v>2766</v>
      </c>
      <c r="B243" s="147" t="s">
        <v>2767</v>
      </c>
      <c r="C243" s="147" t="s">
        <v>2588</v>
      </c>
      <c r="D243" s="245" t="s">
        <v>2768</v>
      </c>
    </row>
    <row r="244" ht="28.5" spans="1:4">
      <c r="A244" s="244" t="s">
        <v>2769</v>
      </c>
      <c r="B244" s="147" t="s">
        <v>2770</v>
      </c>
      <c r="C244" s="147" t="s">
        <v>2771</v>
      </c>
      <c r="D244" s="245" t="s">
        <v>2772</v>
      </c>
    </row>
    <row r="245" ht="28.5" spans="1:4">
      <c r="A245" s="244" t="s">
        <v>2773</v>
      </c>
      <c r="B245" s="147" t="s">
        <v>2774</v>
      </c>
      <c r="C245" s="147" t="s">
        <v>2125</v>
      </c>
      <c r="D245" s="245" t="s">
        <v>2768</v>
      </c>
    </row>
    <row r="246" ht="28.5" spans="1:4">
      <c r="A246" s="244" t="s">
        <v>2775</v>
      </c>
      <c r="B246" s="147" t="s">
        <v>2776</v>
      </c>
      <c r="C246" s="147" t="s">
        <v>2125</v>
      </c>
      <c r="D246" s="245" t="s">
        <v>2772</v>
      </c>
    </row>
    <row r="247" ht="28.5" spans="1:4">
      <c r="A247" s="244" t="s">
        <v>2594</v>
      </c>
      <c r="B247" s="147" t="s">
        <v>2595</v>
      </c>
      <c r="C247" s="147" t="s">
        <v>2777</v>
      </c>
      <c r="D247" s="245" t="s">
        <v>2768</v>
      </c>
    </row>
    <row r="248" ht="28.5" spans="1:4">
      <c r="A248" s="244" t="s">
        <v>2778</v>
      </c>
      <c r="B248" s="147" t="s">
        <v>2779</v>
      </c>
      <c r="C248" s="147" t="s">
        <v>2364</v>
      </c>
      <c r="D248" s="245" t="s">
        <v>2772</v>
      </c>
    </row>
    <row r="249" ht="27" spans="1:4">
      <c r="A249" s="244" t="s">
        <v>2780</v>
      </c>
      <c r="B249" s="147" t="s">
        <v>2781</v>
      </c>
      <c r="C249" s="147">
        <v>312.25</v>
      </c>
      <c r="D249" s="245" t="s">
        <v>2782</v>
      </c>
    </row>
    <row r="250" ht="28.5" spans="1:4">
      <c r="A250" s="244" t="s">
        <v>2783</v>
      </c>
      <c r="B250" s="293" t="s">
        <v>2784</v>
      </c>
      <c r="C250" s="147" t="s">
        <v>2154</v>
      </c>
      <c r="D250" s="245" t="s">
        <v>2785</v>
      </c>
    </row>
    <row r="251" ht="28.5" spans="1:4">
      <c r="A251" s="244" t="s">
        <v>2786</v>
      </c>
      <c r="B251" s="147">
        <v>201801503027</v>
      </c>
      <c r="C251" s="147" t="s">
        <v>2380</v>
      </c>
      <c r="D251" s="245" t="s">
        <v>2787</v>
      </c>
    </row>
    <row r="252" ht="28.5" spans="1:4">
      <c r="A252" s="244" t="s">
        <v>2788</v>
      </c>
      <c r="B252" s="293" t="s">
        <v>2789</v>
      </c>
      <c r="C252" s="147" t="s">
        <v>2790</v>
      </c>
      <c r="D252" s="245" t="s">
        <v>2791</v>
      </c>
    </row>
    <row r="253" ht="27" spans="1:4">
      <c r="A253" s="244" t="s">
        <v>2792</v>
      </c>
      <c r="B253" s="293" t="s">
        <v>2793</v>
      </c>
      <c r="C253" s="147" t="s">
        <v>2383</v>
      </c>
      <c r="D253" s="245" t="s">
        <v>2794</v>
      </c>
    </row>
    <row r="254" ht="27" spans="1:4">
      <c r="A254" s="244" t="s">
        <v>2795</v>
      </c>
      <c r="B254" s="293" t="s">
        <v>2796</v>
      </c>
      <c r="C254" s="147" t="s">
        <v>2797</v>
      </c>
      <c r="D254" s="245" t="s">
        <v>2798</v>
      </c>
    </row>
    <row r="255" ht="30" spans="1:4">
      <c r="A255" s="244" t="s">
        <v>2799</v>
      </c>
      <c r="B255" s="147" t="s">
        <v>2800</v>
      </c>
      <c r="C255" s="147" t="s">
        <v>2801</v>
      </c>
      <c r="D255" s="245" t="s">
        <v>2802</v>
      </c>
    </row>
    <row r="256" ht="28.5" spans="1:4">
      <c r="A256" s="244" t="s">
        <v>2803</v>
      </c>
      <c r="B256" s="147" t="s">
        <v>2804</v>
      </c>
      <c r="C256" s="147" t="s">
        <v>2805</v>
      </c>
      <c r="D256" s="245" t="s">
        <v>2806</v>
      </c>
    </row>
    <row r="257" ht="27" spans="1:4">
      <c r="A257" s="244" t="s">
        <v>2807</v>
      </c>
      <c r="B257" s="147" t="s">
        <v>2808</v>
      </c>
      <c r="C257" s="147">
        <v>2.4</v>
      </c>
      <c r="D257" s="245" t="s">
        <v>2809</v>
      </c>
    </row>
    <row r="258" ht="27" spans="1:4">
      <c r="A258" s="244" t="s">
        <v>2810</v>
      </c>
      <c r="B258" s="147" t="s">
        <v>2811</v>
      </c>
      <c r="C258" s="147">
        <v>2.5</v>
      </c>
      <c r="D258" s="245" t="s">
        <v>2809</v>
      </c>
    </row>
    <row r="259" ht="28.5" spans="1:4">
      <c r="A259" s="244" t="s">
        <v>2812</v>
      </c>
      <c r="B259" s="293" t="s">
        <v>2813</v>
      </c>
      <c r="C259" s="147" t="s">
        <v>2154</v>
      </c>
      <c r="D259" s="245" t="s">
        <v>2814</v>
      </c>
    </row>
    <row r="260" ht="27" spans="1:4">
      <c r="A260" s="244" t="s">
        <v>2815</v>
      </c>
      <c r="B260" s="293" t="s">
        <v>2816</v>
      </c>
      <c r="C260" s="147" t="s">
        <v>2817</v>
      </c>
      <c r="D260" s="245" t="s">
        <v>2818</v>
      </c>
    </row>
    <row r="261" ht="27" spans="1:4">
      <c r="A261" s="244" t="s">
        <v>2524</v>
      </c>
      <c r="B261" s="293" t="s">
        <v>2525</v>
      </c>
      <c r="C261" s="147" t="s">
        <v>2526</v>
      </c>
      <c r="D261" s="245" t="s">
        <v>2819</v>
      </c>
    </row>
    <row r="262" ht="28.5" spans="1:4">
      <c r="A262" s="244" t="s">
        <v>2812</v>
      </c>
      <c r="B262" s="293" t="s">
        <v>2813</v>
      </c>
      <c r="C262" s="147" t="s">
        <v>2154</v>
      </c>
      <c r="D262" s="245" t="s">
        <v>2814</v>
      </c>
    </row>
    <row r="263" ht="28.5" spans="1:4">
      <c r="A263" s="244" t="s">
        <v>2820</v>
      </c>
      <c r="B263" s="293" t="s">
        <v>2821</v>
      </c>
      <c r="C263" s="147" t="s">
        <v>2154</v>
      </c>
      <c r="D263" s="245" t="s">
        <v>2822</v>
      </c>
    </row>
    <row r="264" ht="28.5" spans="1:4">
      <c r="A264" s="244" t="s">
        <v>2823</v>
      </c>
      <c r="B264" s="293" t="s">
        <v>2824</v>
      </c>
      <c r="C264" s="147" t="s">
        <v>2154</v>
      </c>
      <c r="D264" s="245" t="s">
        <v>2822</v>
      </c>
    </row>
    <row r="265" ht="28.5" spans="1:4">
      <c r="A265" s="244" t="s">
        <v>2825</v>
      </c>
      <c r="B265" s="293" t="s">
        <v>2826</v>
      </c>
      <c r="C265" s="147" t="s">
        <v>2154</v>
      </c>
      <c r="D265" s="245" t="s">
        <v>2827</v>
      </c>
    </row>
    <row r="266" ht="27" spans="1:4">
      <c r="A266" s="244" t="s">
        <v>2828</v>
      </c>
      <c r="B266" s="293" t="s">
        <v>2829</v>
      </c>
      <c r="C266" s="147" t="s">
        <v>2830</v>
      </c>
      <c r="D266" s="245" t="s">
        <v>2831</v>
      </c>
    </row>
    <row r="267" ht="30" spans="1:4">
      <c r="A267" s="244" t="s">
        <v>2832</v>
      </c>
      <c r="B267" s="293" t="s">
        <v>2833</v>
      </c>
      <c r="C267" s="147">
        <v>339.7</v>
      </c>
      <c r="D267" s="245" t="s">
        <v>2834</v>
      </c>
    </row>
    <row r="268" ht="27" spans="1:4">
      <c r="A268" s="244" t="s">
        <v>2835</v>
      </c>
      <c r="B268" s="147" t="s">
        <v>2836</v>
      </c>
      <c r="C268" s="147" t="s">
        <v>2837</v>
      </c>
      <c r="D268" s="245" t="s">
        <v>2838</v>
      </c>
    </row>
    <row r="269" ht="28.5" spans="1:4">
      <c r="A269" s="244" t="s">
        <v>2839</v>
      </c>
      <c r="B269" s="147" t="s">
        <v>2840</v>
      </c>
      <c r="C269" s="147" t="s">
        <v>2438</v>
      </c>
      <c r="D269" s="245" t="s">
        <v>2841</v>
      </c>
    </row>
    <row r="270" ht="28.5" spans="1:4">
      <c r="A270" s="244" t="s">
        <v>2842</v>
      </c>
      <c r="B270" s="293" t="s">
        <v>2843</v>
      </c>
      <c r="C270" s="147" t="s">
        <v>2143</v>
      </c>
      <c r="D270" s="245" t="s">
        <v>2844</v>
      </c>
    </row>
    <row r="271" ht="27" spans="1:4">
      <c r="A271" s="244" t="s">
        <v>2845</v>
      </c>
      <c r="B271" s="293" t="s">
        <v>2846</v>
      </c>
      <c r="C271" s="147" t="s">
        <v>2847</v>
      </c>
      <c r="D271" s="245" t="s">
        <v>2848</v>
      </c>
    </row>
    <row r="272" ht="27" spans="1:4">
      <c r="A272" s="244" t="s">
        <v>2730</v>
      </c>
      <c r="B272" s="293" t="s">
        <v>2731</v>
      </c>
      <c r="C272" s="147" t="s">
        <v>2732</v>
      </c>
      <c r="D272" s="245" t="s">
        <v>2849</v>
      </c>
    </row>
    <row r="273" ht="28.5" spans="1:4">
      <c r="A273" s="244" t="s">
        <v>2850</v>
      </c>
      <c r="B273" s="293" t="s">
        <v>2851</v>
      </c>
      <c r="C273" s="147" t="s">
        <v>2852</v>
      </c>
      <c r="D273" s="245" t="s">
        <v>2853</v>
      </c>
    </row>
    <row r="274" ht="27" spans="1:4">
      <c r="A274" s="244" t="s">
        <v>2854</v>
      </c>
      <c r="B274" s="293" t="s">
        <v>2855</v>
      </c>
      <c r="C274" s="147" t="s">
        <v>2280</v>
      </c>
      <c r="D274" s="245" t="s">
        <v>2856</v>
      </c>
    </row>
    <row r="275" ht="30" spans="1:4">
      <c r="A275" s="244" t="s">
        <v>2857</v>
      </c>
      <c r="B275" s="147" t="s">
        <v>2858</v>
      </c>
      <c r="C275" s="147" t="s">
        <v>2859</v>
      </c>
      <c r="D275" s="245" t="s">
        <v>2860</v>
      </c>
    </row>
    <row r="276" ht="27" spans="1:4">
      <c r="A276" s="244" t="s">
        <v>2861</v>
      </c>
      <c r="B276" s="293" t="s">
        <v>2862</v>
      </c>
      <c r="C276" s="147" t="s">
        <v>2177</v>
      </c>
      <c r="D276" s="245" t="s">
        <v>2863</v>
      </c>
    </row>
    <row r="277" ht="27" spans="1:4">
      <c r="A277" s="244" t="s">
        <v>2864</v>
      </c>
      <c r="B277" s="293" t="s">
        <v>2865</v>
      </c>
      <c r="C277" s="147" t="s">
        <v>2866</v>
      </c>
      <c r="D277" s="245" t="s">
        <v>2867</v>
      </c>
    </row>
    <row r="278" ht="28.5" spans="1:4">
      <c r="A278" s="244" t="s">
        <v>2868</v>
      </c>
      <c r="B278" s="147" t="s">
        <v>2869</v>
      </c>
      <c r="C278" s="147" t="s">
        <v>2870</v>
      </c>
      <c r="D278" s="245" t="s">
        <v>2871</v>
      </c>
    </row>
    <row r="279" ht="30" spans="1:4">
      <c r="A279" s="244" t="s">
        <v>2872</v>
      </c>
      <c r="B279" s="147" t="s">
        <v>2873</v>
      </c>
      <c r="C279" s="147" t="s">
        <v>2874</v>
      </c>
      <c r="D279" s="245" t="s">
        <v>2875</v>
      </c>
    </row>
    <row r="280" ht="30" spans="1:4">
      <c r="A280" s="244" t="s">
        <v>2876</v>
      </c>
      <c r="B280" s="147" t="s">
        <v>2877</v>
      </c>
      <c r="C280" s="147" t="s">
        <v>2874</v>
      </c>
      <c r="D280" s="245" t="s">
        <v>2878</v>
      </c>
    </row>
    <row r="281" ht="30" spans="1:4">
      <c r="A281" s="244" t="s">
        <v>2300</v>
      </c>
      <c r="B281" s="147" t="s">
        <v>2301</v>
      </c>
      <c r="C281" s="147" t="s">
        <v>2879</v>
      </c>
      <c r="D281" s="245" t="s">
        <v>2880</v>
      </c>
    </row>
    <row r="282" ht="40.5" spans="1:4">
      <c r="A282" s="244" t="s">
        <v>2881</v>
      </c>
      <c r="B282" s="293" t="s">
        <v>2882</v>
      </c>
      <c r="C282" s="147" t="s">
        <v>2883</v>
      </c>
      <c r="D282" s="245" t="s">
        <v>2884</v>
      </c>
    </row>
    <row r="283" ht="42" spans="1:4">
      <c r="A283" s="244" t="s">
        <v>2885</v>
      </c>
      <c r="B283" s="293" t="s">
        <v>2886</v>
      </c>
      <c r="C283" s="147" t="s">
        <v>2116</v>
      </c>
      <c r="D283" s="245" t="s">
        <v>2887</v>
      </c>
    </row>
    <row r="284" ht="40.5" spans="1:4">
      <c r="A284" s="244" t="s">
        <v>2888</v>
      </c>
      <c r="B284" s="293" t="s">
        <v>2889</v>
      </c>
      <c r="C284" s="147">
        <v>168.4</v>
      </c>
      <c r="D284" s="245" t="s">
        <v>2890</v>
      </c>
    </row>
    <row r="285" ht="40.5" spans="1:4">
      <c r="A285" s="244" t="s">
        <v>2888</v>
      </c>
      <c r="B285" s="293" t="s">
        <v>2889</v>
      </c>
      <c r="C285" s="147">
        <v>168.4</v>
      </c>
      <c r="D285" s="245" t="s">
        <v>2890</v>
      </c>
    </row>
    <row r="286" ht="28.5" spans="1:4">
      <c r="A286" s="244" t="s">
        <v>2891</v>
      </c>
      <c r="B286" s="293" t="s">
        <v>2892</v>
      </c>
      <c r="C286" s="147">
        <v>5</v>
      </c>
      <c r="D286" s="245" t="s">
        <v>2893</v>
      </c>
    </row>
    <row r="287" ht="40.5" spans="1:4">
      <c r="A287" s="244" t="s">
        <v>2894</v>
      </c>
      <c r="B287" s="293" t="s">
        <v>2895</v>
      </c>
      <c r="C287" s="147" t="s">
        <v>2896</v>
      </c>
      <c r="D287" s="245" t="s">
        <v>2897</v>
      </c>
    </row>
    <row r="288" ht="40.5" spans="1:4">
      <c r="A288" s="244" t="s">
        <v>2456</v>
      </c>
      <c r="B288" s="293" t="s">
        <v>2457</v>
      </c>
      <c r="C288" s="147" t="s">
        <v>2898</v>
      </c>
      <c r="D288" s="245" t="s">
        <v>2899</v>
      </c>
    </row>
    <row r="289" ht="40.5" spans="1:4">
      <c r="A289" s="244" t="s">
        <v>2894</v>
      </c>
      <c r="B289" s="147" t="s">
        <v>2895</v>
      </c>
      <c r="C289" s="147" t="s">
        <v>2896</v>
      </c>
      <c r="D289" s="245" t="s">
        <v>2897</v>
      </c>
    </row>
    <row r="290" ht="40.5" spans="1:4">
      <c r="A290" s="244" t="s">
        <v>2900</v>
      </c>
      <c r="B290" s="293" t="s">
        <v>2901</v>
      </c>
      <c r="C290" s="147" t="s">
        <v>2902</v>
      </c>
      <c r="D290" s="245" t="s">
        <v>2903</v>
      </c>
    </row>
    <row r="291" ht="42" spans="1:4">
      <c r="A291" s="244" t="s">
        <v>2904</v>
      </c>
      <c r="B291" s="293" t="s">
        <v>2905</v>
      </c>
      <c r="C291" s="147" t="s">
        <v>2116</v>
      </c>
      <c r="D291" s="245" t="s">
        <v>2906</v>
      </c>
    </row>
    <row r="292" ht="40.5" spans="1:4">
      <c r="A292" s="244" t="s">
        <v>2907</v>
      </c>
      <c r="B292" s="293" t="s">
        <v>2908</v>
      </c>
      <c r="C292" s="147" t="s">
        <v>2909</v>
      </c>
      <c r="D292" s="245" t="s">
        <v>2910</v>
      </c>
    </row>
    <row r="293" ht="40.5" spans="1:4">
      <c r="A293" s="244" t="s">
        <v>2911</v>
      </c>
      <c r="B293" s="293" t="s">
        <v>2912</v>
      </c>
      <c r="C293" s="147" t="s">
        <v>2913</v>
      </c>
      <c r="D293" s="245" t="s">
        <v>2914</v>
      </c>
    </row>
    <row r="294" ht="40.5" spans="1:4">
      <c r="A294" s="244" t="s">
        <v>2915</v>
      </c>
      <c r="B294" s="293" t="s">
        <v>2916</v>
      </c>
      <c r="C294" s="147">
        <v>18.8</v>
      </c>
      <c r="D294" s="245" t="s">
        <v>2917</v>
      </c>
    </row>
    <row r="295" ht="42" spans="1:4">
      <c r="A295" s="244" t="s">
        <v>2918</v>
      </c>
      <c r="B295" s="147" t="s">
        <v>2919</v>
      </c>
      <c r="C295" s="147" t="s">
        <v>2920</v>
      </c>
      <c r="D295" s="245" t="s">
        <v>2921</v>
      </c>
    </row>
    <row r="296" ht="42" spans="1:4">
      <c r="A296" s="244" t="s">
        <v>2922</v>
      </c>
      <c r="B296" s="293" t="s">
        <v>2923</v>
      </c>
      <c r="C296" s="147">
        <v>5.8</v>
      </c>
      <c r="D296" s="245" t="s">
        <v>2924</v>
      </c>
    </row>
    <row r="297" ht="40.5" spans="1:4">
      <c r="A297" s="244" t="s">
        <v>2925</v>
      </c>
      <c r="B297" s="293" t="s">
        <v>2926</v>
      </c>
      <c r="C297" s="147" t="s">
        <v>2927</v>
      </c>
      <c r="D297" s="245" t="s">
        <v>2928</v>
      </c>
    </row>
    <row r="298" ht="43.5" spans="1:4">
      <c r="A298" s="244" t="s">
        <v>2929</v>
      </c>
      <c r="B298" s="293" t="s">
        <v>2930</v>
      </c>
      <c r="C298" s="147" t="s">
        <v>2931</v>
      </c>
      <c r="D298" s="245" t="s">
        <v>2932</v>
      </c>
    </row>
    <row r="299" ht="40.5" spans="1:4">
      <c r="A299" s="244" t="s">
        <v>2933</v>
      </c>
      <c r="B299" s="293" t="s">
        <v>2934</v>
      </c>
      <c r="C299" s="147">
        <v>267.8</v>
      </c>
      <c r="D299" s="245" t="s">
        <v>2935</v>
      </c>
    </row>
    <row r="300" ht="40.5" spans="1:4">
      <c r="A300" s="244" t="s">
        <v>2936</v>
      </c>
      <c r="B300" s="293" t="s">
        <v>2937</v>
      </c>
      <c r="C300" s="147" t="s">
        <v>2556</v>
      </c>
      <c r="D300" s="245" t="s">
        <v>2938</v>
      </c>
    </row>
    <row r="301" ht="43.5" spans="1:4">
      <c r="A301" s="244" t="s">
        <v>2939</v>
      </c>
      <c r="B301" s="293" t="s">
        <v>2940</v>
      </c>
      <c r="C301" s="147" t="s">
        <v>2941</v>
      </c>
      <c r="D301" s="245" t="s">
        <v>2942</v>
      </c>
    </row>
    <row r="302" ht="42" spans="1:4">
      <c r="A302" s="244" t="s">
        <v>2943</v>
      </c>
      <c r="B302" s="293" t="s">
        <v>2944</v>
      </c>
      <c r="C302" s="147" t="s">
        <v>2945</v>
      </c>
      <c r="D302" s="245" t="s">
        <v>2946</v>
      </c>
    </row>
    <row r="303" ht="40.5" spans="1:4">
      <c r="A303" s="244" t="s">
        <v>2947</v>
      </c>
      <c r="B303" s="293" t="s">
        <v>2948</v>
      </c>
      <c r="C303" s="147" t="s">
        <v>2949</v>
      </c>
      <c r="D303" s="245" t="s">
        <v>2950</v>
      </c>
    </row>
    <row r="304" ht="43.5" spans="1:4">
      <c r="A304" s="244" t="s">
        <v>2951</v>
      </c>
      <c r="B304" s="293" t="s">
        <v>2952</v>
      </c>
      <c r="C304" s="147" t="s">
        <v>2373</v>
      </c>
      <c r="D304" s="245" t="s">
        <v>2953</v>
      </c>
    </row>
    <row r="305" ht="43.5" spans="1:4">
      <c r="A305" s="244" t="s">
        <v>2954</v>
      </c>
      <c r="B305" s="147" t="s">
        <v>2955</v>
      </c>
      <c r="C305" s="147" t="s">
        <v>2956</v>
      </c>
      <c r="D305" s="245" t="s">
        <v>2957</v>
      </c>
    </row>
    <row r="306" ht="43.5" spans="1:4">
      <c r="A306" s="244" t="s">
        <v>2958</v>
      </c>
      <c r="B306" s="293" t="s">
        <v>2959</v>
      </c>
      <c r="C306" s="147" t="s">
        <v>2380</v>
      </c>
      <c r="D306" s="245" t="s">
        <v>2960</v>
      </c>
    </row>
    <row r="307" ht="43.5" spans="1:4">
      <c r="A307" s="244" t="s">
        <v>2961</v>
      </c>
      <c r="B307" s="293" t="s">
        <v>2962</v>
      </c>
      <c r="C307" s="147" t="s">
        <v>2712</v>
      </c>
      <c r="D307" s="245" t="s">
        <v>2963</v>
      </c>
    </row>
    <row r="308" ht="40.5" spans="1:4">
      <c r="A308" s="244" t="s">
        <v>2964</v>
      </c>
      <c r="B308" s="147" t="s">
        <v>2965</v>
      </c>
      <c r="C308" s="147" t="s">
        <v>2966</v>
      </c>
      <c r="D308" s="245" t="s">
        <v>2967</v>
      </c>
    </row>
    <row r="309" ht="40.5" spans="1:4">
      <c r="A309" s="244" t="s">
        <v>2968</v>
      </c>
      <c r="B309" s="293" t="s">
        <v>2969</v>
      </c>
      <c r="C309" s="147" t="s">
        <v>2966</v>
      </c>
      <c r="D309" s="245" t="s">
        <v>2967</v>
      </c>
    </row>
    <row r="310" ht="54" spans="1:4">
      <c r="A310" s="244" t="s">
        <v>2970</v>
      </c>
      <c r="B310" s="293" t="s">
        <v>2971</v>
      </c>
      <c r="C310" s="147" t="s">
        <v>2972</v>
      </c>
      <c r="D310" s="245" t="s">
        <v>2973</v>
      </c>
    </row>
    <row r="311" ht="45" spans="1:4">
      <c r="A311" s="244" t="s">
        <v>2974</v>
      </c>
      <c r="B311" s="147" t="s">
        <v>2975</v>
      </c>
      <c r="C311" s="147" t="s">
        <v>2976</v>
      </c>
      <c r="D311" s="245" t="s">
        <v>2977</v>
      </c>
    </row>
    <row r="312" ht="54" spans="1:4">
      <c r="A312" s="244" t="s">
        <v>2978</v>
      </c>
      <c r="B312" s="293" t="s">
        <v>2979</v>
      </c>
      <c r="C312" s="147" t="s">
        <v>2764</v>
      </c>
      <c r="D312" s="245" t="s">
        <v>2980</v>
      </c>
    </row>
    <row r="313" ht="58.5" spans="1:4">
      <c r="A313" s="244" t="s">
        <v>2981</v>
      </c>
      <c r="B313" s="293" t="s">
        <v>2982</v>
      </c>
      <c r="C313" s="147" t="s">
        <v>2983</v>
      </c>
      <c r="D313" s="245" t="s">
        <v>2984</v>
      </c>
    </row>
    <row r="314" ht="55.5" spans="1:4">
      <c r="A314" s="244" t="s">
        <v>2985</v>
      </c>
      <c r="B314" s="293" t="s">
        <v>2986</v>
      </c>
      <c r="C314" s="147">
        <v>53</v>
      </c>
      <c r="D314" s="245" t="s">
        <v>2987</v>
      </c>
    </row>
    <row r="315" ht="54" spans="1:4">
      <c r="A315" s="244" t="s">
        <v>2988</v>
      </c>
      <c r="B315" s="293" t="s">
        <v>2989</v>
      </c>
      <c r="C315" s="147" t="s">
        <v>2990</v>
      </c>
      <c r="D315" s="245" t="s">
        <v>2991</v>
      </c>
    </row>
    <row r="316" ht="55.5" spans="1:4">
      <c r="A316" s="244" t="s">
        <v>2992</v>
      </c>
      <c r="B316" s="293" t="s">
        <v>2993</v>
      </c>
      <c r="C316" s="147" t="s">
        <v>2105</v>
      </c>
      <c r="D316" s="245" t="s">
        <v>2994</v>
      </c>
    </row>
    <row r="317" ht="58.5" spans="1:4">
      <c r="A317" s="244" t="s">
        <v>2995</v>
      </c>
      <c r="B317" s="293" t="s">
        <v>2996</v>
      </c>
      <c r="C317" s="147" t="s">
        <v>2350</v>
      </c>
      <c r="D317" s="245" t="s">
        <v>2997</v>
      </c>
    </row>
    <row r="318" ht="54" spans="1:4">
      <c r="A318" s="244" t="s">
        <v>2998</v>
      </c>
      <c r="B318" s="293" t="s">
        <v>2999</v>
      </c>
      <c r="C318" s="147" t="s">
        <v>2634</v>
      </c>
      <c r="D318" s="245" t="s">
        <v>3000</v>
      </c>
    </row>
    <row r="319" ht="54" spans="1:4">
      <c r="A319" s="244" t="s">
        <v>2998</v>
      </c>
      <c r="B319" s="293" t="s">
        <v>2999</v>
      </c>
      <c r="C319" s="147" t="s">
        <v>2634</v>
      </c>
      <c r="D319" s="245" t="s">
        <v>3000</v>
      </c>
    </row>
    <row r="320" ht="58.5" spans="1:4">
      <c r="A320" s="244" t="s">
        <v>3001</v>
      </c>
      <c r="B320" s="293" t="s">
        <v>3002</v>
      </c>
      <c r="C320" s="147" t="s">
        <v>3003</v>
      </c>
      <c r="D320" s="245" t="s">
        <v>3004</v>
      </c>
    </row>
    <row r="321" ht="72" spans="1:4">
      <c r="A321" s="244" t="s">
        <v>3005</v>
      </c>
      <c r="B321" s="293" t="s">
        <v>3006</v>
      </c>
      <c r="C321" s="147">
        <v>255.1</v>
      </c>
      <c r="D321" s="245" t="s">
        <v>3007</v>
      </c>
    </row>
    <row r="322" ht="72" spans="1:4">
      <c r="A322" s="244" t="s">
        <v>3008</v>
      </c>
      <c r="B322" s="293" t="s">
        <v>3009</v>
      </c>
      <c r="C322" s="147">
        <v>262</v>
      </c>
      <c r="D322" s="245" t="s">
        <v>3010</v>
      </c>
    </row>
    <row r="323" ht="57" spans="1:4">
      <c r="A323" s="244" t="s">
        <v>3011</v>
      </c>
      <c r="B323" s="293" t="s">
        <v>3012</v>
      </c>
      <c r="C323" s="147" t="s">
        <v>3013</v>
      </c>
      <c r="D323" s="245" t="s">
        <v>3014</v>
      </c>
    </row>
    <row r="324" ht="67.5" spans="1:4">
      <c r="A324" s="244" t="s">
        <v>3015</v>
      </c>
      <c r="B324" s="293" t="s">
        <v>3016</v>
      </c>
      <c r="C324" s="147">
        <v>61</v>
      </c>
      <c r="D324" s="245" t="s">
        <v>3017</v>
      </c>
    </row>
    <row r="325" ht="67.5" spans="1:4">
      <c r="A325" s="244" t="s">
        <v>3018</v>
      </c>
      <c r="B325" s="293" t="s">
        <v>3019</v>
      </c>
      <c r="C325" s="147">
        <v>237.4</v>
      </c>
      <c r="D325" s="245" t="s">
        <v>3020</v>
      </c>
    </row>
    <row r="326" ht="67.5" spans="1:4">
      <c r="A326" s="244" t="s">
        <v>3021</v>
      </c>
      <c r="B326" s="293" t="s">
        <v>3022</v>
      </c>
      <c r="C326" s="147">
        <v>235.1</v>
      </c>
      <c r="D326" s="245" t="s">
        <v>3020</v>
      </c>
    </row>
    <row r="327" ht="69" spans="1:4">
      <c r="A327" s="244" t="s">
        <v>3023</v>
      </c>
      <c r="B327" s="293" t="s">
        <v>3024</v>
      </c>
      <c r="C327" s="147" t="s">
        <v>3025</v>
      </c>
      <c r="D327" s="245" t="s">
        <v>3026</v>
      </c>
    </row>
    <row r="328" ht="72" spans="1:4">
      <c r="A328" s="244" t="s">
        <v>3027</v>
      </c>
      <c r="B328" s="293" t="s">
        <v>3028</v>
      </c>
      <c r="C328" s="147" t="s">
        <v>3029</v>
      </c>
      <c r="D328" s="245" t="s">
        <v>3030</v>
      </c>
    </row>
    <row r="329" ht="87" spans="1:4">
      <c r="A329" s="244" t="s">
        <v>3031</v>
      </c>
      <c r="B329" s="293" t="s">
        <v>3032</v>
      </c>
      <c r="C329" s="147">
        <v>8.98</v>
      </c>
      <c r="D329" s="245" t="s">
        <v>3033</v>
      </c>
    </row>
    <row r="330" ht="87" spans="1:4">
      <c r="A330" s="244" t="s">
        <v>3034</v>
      </c>
      <c r="B330" s="293" t="s">
        <v>3035</v>
      </c>
      <c r="C330" s="147">
        <v>30.77</v>
      </c>
      <c r="D330" s="245" t="s">
        <v>3033</v>
      </c>
    </row>
    <row r="331" ht="88.5" spans="1:4">
      <c r="A331" s="244" t="s">
        <v>3036</v>
      </c>
      <c r="B331" s="293" t="s">
        <v>3037</v>
      </c>
      <c r="C331" s="147" t="s">
        <v>2739</v>
      </c>
      <c r="D331" s="245" t="s">
        <v>3038</v>
      </c>
    </row>
    <row r="332" ht="103.5" spans="1:4">
      <c r="A332" s="244" t="s">
        <v>3039</v>
      </c>
      <c r="B332" s="293" t="s">
        <v>3040</v>
      </c>
      <c r="C332" s="147">
        <v>73.6</v>
      </c>
      <c r="D332" s="245" t="s">
        <v>3041</v>
      </c>
    </row>
    <row r="334" ht="14.25" spans="1:4">
      <c r="A334" s="247" t="s">
        <v>3042</v>
      </c>
      <c r="B334" s="248"/>
      <c r="C334" s="248"/>
      <c r="D334" s="248"/>
    </row>
    <row r="335" ht="15.75" spans="1:4">
      <c r="A335" s="247" t="s">
        <v>3043</v>
      </c>
      <c r="B335" s="248"/>
      <c r="C335" s="248"/>
      <c r="D335" s="248"/>
    </row>
    <row r="336" ht="15.75" spans="1:4">
      <c r="A336" s="248" t="s">
        <v>3044</v>
      </c>
      <c r="B336" s="248"/>
      <c r="C336" s="248"/>
      <c r="D336" s="248"/>
    </row>
    <row r="337" ht="15.75" spans="1:4">
      <c r="A337" s="248" t="s">
        <v>3045</v>
      </c>
      <c r="B337" s="248"/>
      <c r="C337" s="248"/>
      <c r="D337" s="248"/>
    </row>
  </sheetData>
  <mergeCells count="5">
    <mergeCell ref="A1:D1"/>
    <mergeCell ref="A334:D334"/>
    <mergeCell ref="A335:D335"/>
    <mergeCell ref="A336:D336"/>
    <mergeCell ref="A337:D337"/>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8"/>
  <sheetViews>
    <sheetView topLeftCell="A91" workbookViewId="0">
      <selection activeCell="D8" sqref="D8"/>
    </sheetView>
  </sheetViews>
  <sheetFormatPr defaultColWidth="9" defaultRowHeight="13.5" outlineLevelCol="5"/>
  <cols>
    <col min="1" max="1" width="9.55833333333333" style="228" customWidth="1"/>
    <col min="2" max="2" width="15.1083333333333" style="229" customWidth="1"/>
    <col min="3" max="3" width="12.3333333333333" style="228" customWidth="1"/>
    <col min="4" max="4" width="37.3333333333333" style="230" customWidth="1"/>
  </cols>
  <sheetData>
    <row r="1" ht="25.95" customHeight="1" spans="1:4">
      <c r="A1" s="84" t="s">
        <v>3046</v>
      </c>
      <c r="B1" s="231"/>
      <c r="C1" s="231"/>
      <c r="D1" s="231"/>
    </row>
    <row r="2" ht="22.05" customHeight="1" spans="1:6">
      <c r="A2" s="86" t="s">
        <v>3047</v>
      </c>
      <c r="B2" s="86" t="s">
        <v>3048</v>
      </c>
      <c r="C2" s="86" t="s">
        <v>3049</v>
      </c>
      <c r="D2" s="232" t="s">
        <v>551</v>
      </c>
      <c r="E2" s="233"/>
      <c r="F2" s="154"/>
    </row>
    <row r="3" ht="18" customHeight="1" spans="1:4">
      <c r="A3" s="120" t="s">
        <v>3050</v>
      </c>
      <c r="B3" s="125" t="s">
        <v>3051</v>
      </c>
      <c r="C3" s="120">
        <v>229.1</v>
      </c>
      <c r="D3" s="90" t="s">
        <v>554</v>
      </c>
    </row>
    <row r="4" ht="18" customHeight="1" spans="1:4">
      <c r="A4" s="120" t="s">
        <v>3052</v>
      </c>
      <c r="B4" s="125" t="s">
        <v>3053</v>
      </c>
      <c r="C4" s="120">
        <v>6.5</v>
      </c>
      <c r="D4" s="90" t="s">
        <v>3054</v>
      </c>
    </row>
    <row r="5" ht="18" customHeight="1" spans="1:4">
      <c r="A5" s="120" t="s">
        <v>3055</v>
      </c>
      <c r="B5" s="125" t="s">
        <v>3056</v>
      </c>
      <c r="C5" s="120">
        <v>2.9</v>
      </c>
      <c r="D5" s="90" t="s">
        <v>3057</v>
      </c>
    </row>
    <row r="6" ht="18" customHeight="1" spans="1:4">
      <c r="A6" s="120" t="s">
        <v>3058</v>
      </c>
      <c r="B6" s="125" t="s">
        <v>3059</v>
      </c>
      <c r="C6" s="120">
        <v>2.9</v>
      </c>
      <c r="D6" s="90" t="s">
        <v>3057</v>
      </c>
    </row>
    <row r="7" ht="18" customHeight="1" spans="1:4">
      <c r="A7" s="120" t="s">
        <v>3060</v>
      </c>
      <c r="B7" s="125" t="s">
        <v>3061</v>
      </c>
      <c r="C7" s="120">
        <v>95.4</v>
      </c>
      <c r="D7" s="90" t="s">
        <v>3057</v>
      </c>
    </row>
    <row r="8" ht="18" customHeight="1" spans="1:4">
      <c r="A8" s="120" t="s">
        <v>3062</v>
      </c>
      <c r="B8" s="125" t="s">
        <v>3063</v>
      </c>
      <c r="C8" s="120">
        <v>3.3</v>
      </c>
      <c r="D8" s="90" t="s">
        <v>3057</v>
      </c>
    </row>
    <row r="9" ht="18" customHeight="1" spans="1:4">
      <c r="A9" s="120" t="s">
        <v>3064</v>
      </c>
      <c r="B9" s="125" t="s">
        <v>3065</v>
      </c>
      <c r="C9" s="120">
        <v>1.1</v>
      </c>
      <c r="D9" s="90" t="s">
        <v>3057</v>
      </c>
    </row>
    <row r="10" ht="18" customHeight="1" spans="1:4">
      <c r="A10" s="120" t="s">
        <v>3066</v>
      </c>
      <c r="B10" s="125" t="s">
        <v>3067</v>
      </c>
      <c r="C10" s="120">
        <v>1.1</v>
      </c>
      <c r="D10" s="90" t="s">
        <v>3057</v>
      </c>
    </row>
    <row r="11" ht="18" customHeight="1" spans="1:4">
      <c r="A11" s="120" t="s">
        <v>3068</v>
      </c>
      <c r="B11" s="125" t="s">
        <v>3069</v>
      </c>
      <c r="C11" s="120">
        <v>0.9</v>
      </c>
      <c r="D11" s="90" t="s">
        <v>3057</v>
      </c>
    </row>
    <row r="12" ht="18" customHeight="1" spans="1:4">
      <c r="A12" s="120" t="s">
        <v>3070</v>
      </c>
      <c r="B12" s="125" t="s">
        <v>3071</v>
      </c>
      <c r="C12" s="120">
        <v>10</v>
      </c>
      <c r="D12" s="90" t="s">
        <v>3057</v>
      </c>
    </row>
    <row r="13" ht="18" customHeight="1" spans="1:4">
      <c r="A13" s="120" t="s">
        <v>3072</v>
      </c>
      <c r="B13" s="125" t="s">
        <v>3073</v>
      </c>
      <c r="C13" s="120">
        <v>3.5</v>
      </c>
      <c r="D13" s="90" t="s">
        <v>3057</v>
      </c>
    </row>
    <row r="14" ht="18" customHeight="1" spans="1:4">
      <c r="A14" s="120" t="s">
        <v>3074</v>
      </c>
      <c r="B14" s="125" t="s">
        <v>3075</v>
      </c>
      <c r="C14" s="120">
        <v>5.9</v>
      </c>
      <c r="D14" s="90" t="s">
        <v>3057</v>
      </c>
    </row>
    <row r="15" ht="18" customHeight="1" spans="1:4">
      <c r="A15" s="120" t="s">
        <v>3076</v>
      </c>
      <c r="B15" s="125" t="s">
        <v>3077</v>
      </c>
      <c r="C15" s="120">
        <v>72</v>
      </c>
      <c r="D15" s="90" t="s">
        <v>3078</v>
      </c>
    </row>
    <row r="16" ht="18" customHeight="1" spans="1:4">
      <c r="A16" s="120" t="s">
        <v>3079</v>
      </c>
      <c r="B16" s="125" t="s">
        <v>3080</v>
      </c>
      <c r="C16" s="120">
        <v>30</v>
      </c>
      <c r="D16" s="90" t="s">
        <v>3081</v>
      </c>
    </row>
    <row r="17" ht="18" customHeight="1" spans="1:4">
      <c r="A17" s="120" t="s">
        <v>3082</v>
      </c>
      <c r="B17" s="125" t="s">
        <v>3083</v>
      </c>
      <c r="C17" s="120">
        <v>2.2</v>
      </c>
      <c r="D17" s="90" t="s">
        <v>3084</v>
      </c>
    </row>
    <row r="18" ht="18" customHeight="1" spans="1:4">
      <c r="A18" s="120" t="s">
        <v>3085</v>
      </c>
      <c r="B18" s="125" t="s">
        <v>3086</v>
      </c>
      <c r="C18" s="120">
        <v>1.9</v>
      </c>
      <c r="D18" s="90" t="s">
        <v>3084</v>
      </c>
    </row>
    <row r="19" ht="18" customHeight="1" spans="1:4">
      <c r="A19" s="120" t="s">
        <v>3087</v>
      </c>
      <c r="B19" s="125" t="s">
        <v>3088</v>
      </c>
      <c r="C19" s="120">
        <v>0.9</v>
      </c>
      <c r="D19" s="90" t="s">
        <v>3084</v>
      </c>
    </row>
    <row r="20" ht="18" customHeight="1" spans="1:4">
      <c r="A20" s="120" t="s">
        <v>3089</v>
      </c>
      <c r="B20" s="125" t="s">
        <v>3090</v>
      </c>
      <c r="C20" s="120">
        <v>2</v>
      </c>
      <c r="D20" s="90" t="s">
        <v>3084</v>
      </c>
    </row>
    <row r="21" ht="18" customHeight="1" spans="1:4">
      <c r="A21" s="120" t="s">
        <v>3091</v>
      </c>
      <c r="B21" s="125" t="s">
        <v>3092</v>
      </c>
      <c r="C21" s="120">
        <v>3.2</v>
      </c>
      <c r="D21" s="90" t="s">
        <v>3084</v>
      </c>
    </row>
    <row r="22" ht="18" customHeight="1" spans="1:4">
      <c r="A22" s="120" t="s">
        <v>3093</v>
      </c>
      <c r="B22" s="125" t="s">
        <v>3094</v>
      </c>
      <c r="C22" s="120">
        <v>2.8</v>
      </c>
      <c r="D22" s="90" t="s">
        <v>3084</v>
      </c>
    </row>
    <row r="23" ht="18" customHeight="1" spans="1:4">
      <c r="A23" s="120" t="s">
        <v>3095</v>
      </c>
      <c r="B23" s="125" t="s">
        <v>3096</v>
      </c>
      <c r="C23" s="120">
        <v>2.5</v>
      </c>
      <c r="D23" s="90" t="s">
        <v>3084</v>
      </c>
    </row>
    <row r="24" ht="18" customHeight="1" spans="1:4">
      <c r="A24" s="120" t="s">
        <v>3097</v>
      </c>
      <c r="B24" s="125" t="s">
        <v>3098</v>
      </c>
      <c r="C24" s="120">
        <v>2.4</v>
      </c>
      <c r="D24" s="90" t="s">
        <v>3084</v>
      </c>
    </row>
    <row r="25" ht="18" customHeight="1" spans="1:4">
      <c r="A25" s="120" t="s">
        <v>3099</v>
      </c>
      <c r="B25" s="125" t="s">
        <v>3100</v>
      </c>
      <c r="C25" s="120">
        <v>2</v>
      </c>
      <c r="D25" s="90" t="s">
        <v>3084</v>
      </c>
    </row>
    <row r="26" ht="18" customHeight="1" spans="1:4">
      <c r="A26" s="120" t="s">
        <v>3101</v>
      </c>
      <c r="B26" s="125" t="s">
        <v>3102</v>
      </c>
      <c r="C26" s="120">
        <v>0.9</v>
      </c>
      <c r="D26" s="90" t="s">
        <v>3084</v>
      </c>
    </row>
    <row r="27" ht="18" customHeight="1" spans="1:4">
      <c r="A27" s="120" t="s">
        <v>3103</v>
      </c>
      <c r="B27" s="125" t="s">
        <v>3104</v>
      </c>
      <c r="C27" s="120">
        <v>2.4</v>
      </c>
      <c r="D27" s="90" t="s">
        <v>3084</v>
      </c>
    </row>
    <row r="28" ht="18" customHeight="1" spans="1:4">
      <c r="A28" s="120" t="s">
        <v>3105</v>
      </c>
      <c r="B28" s="125" t="s">
        <v>3106</v>
      </c>
      <c r="C28" s="120">
        <v>101</v>
      </c>
      <c r="D28" s="90" t="s">
        <v>584</v>
      </c>
    </row>
    <row r="29" ht="18" customHeight="1" spans="1:4">
      <c r="A29" s="120" t="s">
        <v>3107</v>
      </c>
      <c r="B29" s="125" t="s">
        <v>3108</v>
      </c>
      <c r="C29" s="120">
        <v>380</v>
      </c>
      <c r="D29" s="90" t="s">
        <v>584</v>
      </c>
    </row>
    <row r="30" ht="18" customHeight="1" spans="1:4">
      <c r="A30" s="120" t="s">
        <v>3109</v>
      </c>
      <c r="B30" s="125" t="s">
        <v>3110</v>
      </c>
      <c r="C30" s="120">
        <v>4.5</v>
      </c>
      <c r="D30" s="90" t="s">
        <v>3111</v>
      </c>
    </row>
    <row r="31" ht="18" customHeight="1" spans="1:4">
      <c r="A31" s="120" t="s">
        <v>3112</v>
      </c>
      <c r="B31" s="125" t="s">
        <v>3113</v>
      </c>
      <c r="C31" s="120">
        <v>75</v>
      </c>
      <c r="D31" s="90" t="s">
        <v>3114</v>
      </c>
    </row>
    <row r="32" ht="18" customHeight="1" spans="1:4">
      <c r="A32" s="120" t="s">
        <v>3115</v>
      </c>
      <c r="B32" s="125" t="s">
        <v>3116</v>
      </c>
      <c r="C32" s="120">
        <v>4</v>
      </c>
      <c r="D32" s="90" t="s">
        <v>3117</v>
      </c>
    </row>
    <row r="33" ht="18" customHeight="1" spans="1:4">
      <c r="A33" s="120" t="s">
        <v>3118</v>
      </c>
      <c r="B33" s="125" t="s">
        <v>3119</v>
      </c>
      <c r="C33" s="120">
        <v>236</v>
      </c>
      <c r="D33" s="90" t="s">
        <v>3120</v>
      </c>
    </row>
    <row r="34" ht="18" customHeight="1" spans="1:4">
      <c r="A34" s="120" t="s">
        <v>3121</v>
      </c>
      <c r="B34" s="125" t="s">
        <v>3122</v>
      </c>
      <c r="C34" s="120">
        <v>55</v>
      </c>
      <c r="D34" s="90" t="s">
        <v>3123</v>
      </c>
    </row>
    <row r="35" ht="18" customHeight="1" spans="1:4">
      <c r="A35" s="120" t="s">
        <v>3124</v>
      </c>
      <c r="B35" s="125" t="s">
        <v>3125</v>
      </c>
      <c r="C35" s="120">
        <v>84</v>
      </c>
      <c r="D35" s="90" t="s">
        <v>3123</v>
      </c>
    </row>
    <row r="36" ht="18" customHeight="1" spans="1:4">
      <c r="A36" s="120" t="s">
        <v>3126</v>
      </c>
      <c r="B36" s="125" t="s">
        <v>3127</v>
      </c>
      <c r="C36" s="120">
        <v>87</v>
      </c>
      <c r="D36" s="90" t="s">
        <v>3128</v>
      </c>
    </row>
    <row r="37" ht="18" customHeight="1" spans="1:4">
      <c r="A37" s="120" t="s">
        <v>3129</v>
      </c>
      <c r="B37" s="125" t="s">
        <v>3130</v>
      </c>
      <c r="C37" s="120">
        <v>48</v>
      </c>
      <c r="D37" s="90" t="s">
        <v>3123</v>
      </c>
    </row>
    <row r="38" ht="18" customHeight="1" spans="1:4">
      <c r="A38" s="120" t="s">
        <v>3131</v>
      </c>
      <c r="B38" s="125" t="s">
        <v>3132</v>
      </c>
      <c r="C38" s="120">
        <v>304</v>
      </c>
      <c r="D38" s="90" t="s">
        <v>3133</v>
      </c>
    </row>
    <row r="39" ht="18" customHeight="1" spans="1:4">
      <c r="A39" s="120" t="s">
        <v>3134</v>
      </c>
      <c r="B39" s="125" t="s">
        <v>3135</v>
      </c>
      <c r="C39" s="120">
        <v>180</v>
      </c>
      <c r="D39" s="90" t="s">
        <v>3136</v>
      </c>
    </row>
    <row r="40" ht="18" customHeight="1" spans="1:4">
      <c r="A40" s="120" t="s">
        <v>3137</v>
      </c>
      <c r="B40" s="125" t="s">
        <v>3138</v>
      </c>
      <c r="C40" s="120">
        <v>246</v>
      </c>
      <c r="D40" s="90" t="s">
        <v>3139</v>
      </c>
    </row>
    <row r="41" ht="18" customHeight="1" spans="1:4">
      <c r="A41" s="120" t="s">
        <v>3140</v>
      </c>
      <c r="B41" s="125" t="s">
        <v>3141</v>
      </c>
      <c r="C41" s="120">
        <v>3.1</v>
      </c>
      <c r="D41" s="90" t="s">
        <v>3142</v>
      </c>
    </row>
    <row r="42" ht="18" customHeight="1" spans="1:4">
      <c r="A42" s="120" t="s">
        <v>3143</v>
      </c>
      <c r="B42" s="125" t="s">
        <v>3144</v>
      </c>
      <c r="C42" s="120">
        <v>6.6</v>
      </c>
      <c r="D42" s="90" t="s">
        <v>3145</v>
      </c>
    </row>
    <row r="43" ht="18" customHeight="1" spans="1:4">
      <c r="A43" s="120" t="s">
        <v>3146</v>
      </c>
      <c r="B43" s="125" t="s">
        <v>3147</v>
      </c>
      <c r="C43" s="120">
        <v>300.1</v>
      </c>
      <c r="D43" s="90" t="s">
        <v>3148</v>
      </c>
    </row>
    <row r="44" ht="18" customHeight="1" spans="1:4">
      <c r="A44" s="120" t="s">
        <v>3149</v>
      </c>
      <c r="B44" s="125" t="s">
        <v>3150</v>
      </c>
      <c r="C44" s="120">
        <v>4.7</v>
      </c>
      <c r="D44" s="90" t="s">
        <v>3151</v>
      </c>
    </row>
    <row r="45" ht="18" customHeight="1" spans="1:4">
      <c r="A45" s="120" t="s">
        <v>3152</v>
      </c>
      <c r="B45" s="125" t="s">
        <v>3153</v>
      </c>
      <c r="C45" s="120">
        <v>138</v>
      </c>
      <c r="D45" s="90" t="s">
        <v>3154</v>
      </c>
    </row>
    <row r="46" ht="18" customHeight="1" spans="1:4">
      <c r="A46" s="120" t="s">
        <v>3155</v>
      </c>
      <c r="B46" s="125" t="s">
        <v>3156</v>
      </c>
      <c r="C46" s="120">
        <v>32</v>
      </c>
      <c r="D46" s="90" t="s">
        <v>3157</v>
      </c>
    </row>
    <row r="47" ht="18" customHeight="1" spans="1:4">
      <c r="A47" s="120" t="s">
        <v>3158</v>
      </c>
      <c r="B47" s="125" t="s">
        <v>3159</v>
      </c>
      <c r="C47" s="120">
        <v>13.7</v>
      </c>
      <c r="D47" s="90" t="s">
        <v>3160</v>
      </c>
    </row>
    <row r="48" ht="18" customHeight="1" spans="1:4">
      <c r="A48" s="120" t="s">
        <v>3161</v>
      </c>
      <c r="B48" s="125" t="s">
        <v>3162</v>
      </c>
      <c r="C48" s="120">
        <v>27.7</v>
      </c>
      <c r="D48" s="90" t="s">
        <v>1016</v>
      </c>
    </row>
    <row r="49" ht="18" customHeight="1" spans="1:4">
      <c r="A49" s="120" t="s">
        <v>3163</v>
      </c>
      <c r="B49" s="125" t="s">
        <v>3164</v>
      </c>
      <c r="C49" s="120">
        <v>8.3</v>
      </c>
      <c r="D49" s="90" t="s">
        <v>3165</v>
      </c>
    </row>
    <row r="50" ht="18" customHeight="1" spans="1:4">
      <c r="A50" s="120" t="s">
        <v>3166</v>
      </c>
      <c r="B50" s="125" t="s">
        <v>3167</v>
      </c>
      <c r="C50" s="120">
        <v>27.1</v>
      </c>
      <c r="D50" s="90" t="s">
        <v>1016</v>
      </c>
    </row>
    <row r="51" ht="18" customHeight="1" spans="1:4">
      <c r="A51" s="120" t="s">
        <v>3168</v>
      </c>
      <c r="B51" s="125" t="s">
        <v>3169</v>
      </c>
      <c r="C51" s="120">
        <v>174</v>
      </c>
      <c r="D51" s="90" t="s">
        <v>3170</v>
      </c>
    </row>
    <row r="52" ht="18" customHeight="1" spans="1:4">
      <c r="A52" s="120" t="s">
        <v>3171</v>
      </c>
      <c r="B52" s="125" t="s">
        <v>3172</v>
      </c>
      <c r="C52" s="120">
        <v>15.4</v>
      </c>
      <c r="D52" s="90" t="s">
        <v>3173</v>
      </c>
    </row>
    <row r="53" ht="18" customHeight="1" spans="1:4">
      <c r="A53" s="120" t="s">
        <v>3174</v>
      </c>
      <c r="B53" s="125" t="s">
        <v>3175</v>
      </c>
      <c r="C53" s="120">
        <v>35</v>
      </c>
      <c r="D53" s="90" t="s">
        <v>3176</v>
      </c>
    </row>
    <row r="54" ht="18" customHeight="1" spans="1:4">
      <c r="A54" s="120" t="s">
        <v>3177</v>
      </c>
      <c r="B54" s="125" t="s">
        <v>3178</v>
      </c>
      <c r="C54" s="120">
        <v>323.2</v>
      </c>
      <c r="D54" s="90" t="s">
        <v>3179</v>
      </c>
    </row>
    <row r="55" ht="18" customHeight="1" spans="1:4">
      <c r="A55" s="120" t="s">
        <v>3180</v>
      </c>
      <c r="B55" s="125" t="s">
        <v>3181</v>
      </c>
      <c r="C55" s="120">
        <v>6.9</v>
      </c>
      <c r="D55" s="90" t="s">
        <v>3182</v>
      </c>
    </row>
    <row r="56" ht="18" customHeight="1" spans="1:4">
      <c r="A56" s="120" t="s">
        <v>3183</v>
      </c>
      <c r="B56" s="125" t="s">
        <v>3184</v>
      </c>
      <c r="C56" s="120">
        <v>23</v>
      </c>
      <c r="D56" s="90" t="s">
        <v>3185</v>
      </c>
    </row>
    <row r="57" ht="18" customHeight="1" spans="1:4">
      <c r="A57" s="120" t="s">
        <v>3186</v>
      </c>
      <c r="B57" s="125" t="s">
        <v>3187</v>
      </c>
      <c r="C57" s="120">
        <v>229.4</v>
      </c>
      <c r="D57" s="90" t="s">
        <v>3188</v>
      </c>
    </row>
    <row r="58" ht="18" customHeight="1" spans="1:4">
      <c r="A58" s="120" t="s">
        <v>3189</v>
      </c>
      <c r="B58" s="125" t="s">
        <v>3190</v>
      </c>
      <c r="C58" s="120">
        <v>10</v>
      </c>
      <c r="D58" s="90" t="s">
        <v>3191</v>
      </c>
    </row>
    <row r="59" ht="18" customHeight="1" spans="1:4">
      <c r="A59" s="120" t="s">
        <v>3192</v>
      </c>
      <c r="B59" s="125" t="s">
        <v>3193</v>
      </c>
      <c r="C59" s="120">
        <v>190.9</v>
      </c>
      <c r="D59" s="90" t="s">
        <v>3194</v>
      </c>
    </row>
    <row r="60" ht="18" customHeight="1" spans="1:4">
      <c r="A60" s="120" t="s">
        <v>3195</v>
      </c>
      <c r="B60" s="125" t="s">
        <v>3196</v>
      </c>
      <c r="C60" s="120">
        <v>22</v>
      </c>
      <c r="D60" s="90" t="s">
        <v>3197</v>
      </c>
    </row>
    <row r="61" ht="18" customHeight="1" spans="1:4">
      <c r="A61" s="120" t="s">
        <v>3198</v>
      </c>
      <c r="B61" s="125" t="s">
        <v>3199</v>
      </c>
      <c r="C61" s="120">
        <v>10.1</v>
      </c>
      <c r="D61" s="90" t="s">
        <v>3200</v>
      </c>
    </row>
    <row r="62" ht="36" customHeight="1" spans="1:4">
      <c r="A62" s="120" t="s">
        <v>3201</v>
      </c>
      <c r="B62" s="125" t="s">
        <v>3202</v>
      </c>
      <c r="C62" s="120">
        <v>242</v>
      </c>
      <c r="D62" s="90" t="s">
        <v>3203</v>
      </c>
    </row>
    <row r="63" ht="36" customHeight="1" spans="1:4">
      <c r="A63" s="120" t="s">
        <v>3204</v>
      </c>
      <c r="B63" s="125" t="s">
        <v>3205</v>
      </c>
      <c r="C63" s="120">
        <v>44.5</v>
      </c>
      <c r="D63" s="90" t="s">
        <v>3206</v>
      </c>
    </row>
    <row r="64" ht="36" customHeight="1" spans="1:4">
      <c r="A64" s="120" t="s">
        <v>3207</v>
      </c>
      <c r="B64" s="125" t="s">
        <v>3208</v>
      </c>
      <c r="C64" s="120">
        <v>309</v>
      </c>
      <c r="D64" s="90" t="s">
        <v>3209</v>
      </c>
    </row>
    <row r="65" ht="36" customHeight="1" spans="1:4">
      <c r="A65" s="120" t="s">
        <v>3210</v>
      </c>
      <c r="B65" s="125" t="s">
        <v>3211</v>
      </c>
      <c r="C65" s="120">
        <v>87.2</v>
      </c>
      <c r="D65" s="90" t="s">
        <v>3212</v>
      </c>
    </row>
    <row r="66" ht="36" customHeight="1" spans="1:4">
      <c r="A66" s="120" t="s">
        <v>3213</v>
      </c>
      <c r="B66" s="125" t="s">
        <v>3214</v>
      </c>
      <c r="C66" s="120">
        <v>316</v>
      </c>
      <c r="D66" s="90" t="s">
        <v>3215</v>
      </c>
    </row>
    <row r="67" ht="36" customHeight="1" spans="1:4">
      <c r="A67" s="120" t="s">
        <v>3216</v>
      </c>
      <c r="B67" s="125" t="s">
        <v>3217</v>
      </c>
      <c r="C67" s="120">
        <v>41</v>
      </c>
      <c r="D67" s="90" t="s">
        <v>3218</v>
      </c>
    </row>
    <row r="68" ht="36" customHeight="1" spans="1:4">
      <c r="A68" s="120" t="s">
        <v>3219</v>
      </c>
      <c r="B68" s="125" t="s">
        <v>3220</v>
      </c>
      <c r="C68" s="120">
        <v>307.3</v>
      </c>
      <c r="D68" s="90" t="s">
        <v>3221</v>
      </c>
    </row>
    <row r="69" ht="36" customHeight="1" spans="1:4">
      <c r="A69" s="120" t="s">
        <v>3222</v>
      </c>
      <c r="B69" s="125" t="s">
        <v>3223</v>
      </c>
      <c r="C69" s="120">
        <v>0</v>
      </c>
      <c r="D69" s="90" t="s">
        <v>3224</v>
      </c>
    </row>
    <row r="70" ht="36" customHeight="1" spans="1:4">
      <c r="A70" s="120" t="s">
        <v>3225</v>
      </c>
      <c r="B70" s="125" t="s">
        <v>3226</v>
      </c>
      <c r="C70" s="120">
        <v>134.7</v>
      </c>
      <c r="D70" s="90" t="s">
        <v>3227</v>
      </c>
    </row>
    <row r="71" ht="36" customHeight="1" spans="1:4">
      <c r="A71" s="120" t="s">
        <v>3228</v>
      </c>
      <c r="B71" s="125" t="s">
        <v>3229</v>
      </c>
      <c r="C71" s="120">
        <v>51</v>
      </c>
      <c r="D71" s="90" t="s">
        <v>3230</v>
      </c>
    </row>
    <row r="72" ht="36" customHeight="1" spans="1:4">
      <c r="A72" s="120" t="s">
        <v>3231</v>
      </c>
      <c r="B72" s="125" t="s">
        <v>3232</v>
      </c>
      <c r="C72" s="120">
        <v>127</v>
      </c>
      <c r="D72" s="90" t="s">
        <v>3233</v>
      </c>
    </row>
    <row r="73" ht="36" customHeight="1" spans="1:4">
      <c r="A73" s="120" t="s">
        <v>3234</v>
      </c>
      <c r="B73" s="125" t="s">
        <v>3235</v>
      </c>
      <c r="C73" s="120">
        <v>42.5</v>
      </c>
      <c r="D73" s="90" t="s">
        <v>3236</v>
      </c>
    </row>
    <row r="74" ht="36" customHeight="1" spans="1:4">
      <c r="A74" s="120" t="s">
        <v>3237</v>
      </c>
      <c r="B74" s="125" t="s">
        <v>3238</v>
      </c>
      <c r="C74" s="120">
        <v>332.1</v>
      </c>
      <c r="D74" s="90" t="s">
        <v>3239</v>
      </c>
    </row>
    <row r="75" ht="36" customHeight="1" spans="1:4">
      <c r="A75" s="120" t="s">
        <v>3240</v>
      </c>
      <c r="B75" s="125" t="s">
        <v>3241</v>
      </c>
      <c r="C75" s="120">
        <v>171.9</v>
      </c>
      <c r="D75" s="90" t="s">
        <v>3242</v>
      </c>
    </row>
    <row r="76" ht="36" customHeight="1" spans="1:4">
      <c r="A76" s="120" t="s">
        <v>3243</v>
      </c>
      <c r="B76" s="125" t="s">
        <v>3244</v>
      </c>
      <c r="C76" s="120">
        <v>304.7</v>
      </c>
      <c r="D76" s="90" t="s">
        <v>3245</v>
      </c>
    </row>
    <row r="77" ht="36" customHeight="1" spans="1:4">
      <c r="A77" s="120" t="s">
        <v>3246</v>
      </c>
      <c r="B77" s="125" t="s">
        <v>3247</v>
      </c>
      <c r="C77" s="120">
        <v>34.9</v>
      </c>
      <c r="D77" s="90" t="s">
        <v>3248</v>
      </c>
    </row>
    <row r="78" ht="36" customHeight="1" spans="1:4">
      <c r="A78" s="120" t="s">
        <v>3249</v>
      </c>
      <c r="B78" s="125" t="s">
        <v>3250</v>
      </c>
      <c r="C78" s="120">
        <v>7.8</v>
      </c>
      <c r="D78" s="90" t="s">
        <v>3251</v>
      </c>
    </row>
    <row r="79" ht="36" customHeight="1" spans="1:4">
      <c r="A79" s="120" t="s">
        <v>3252</v>
      </c>
      <c r="B79" s="125" t="s">
        <v>3253</v>
      </c>
      <c r="C79" s="120">
        <v>208</v>
      </c>
      <c r="D79" s="90" t="s">
        <v>3254</v>
      </c>
    </row>
    <row r="80" ht="36" customHeight="1" spans="1:4">
      <c r="A80" s="120" t="s">
        <v>3255</v>
      </c>
      <c r="B80" s="125" t="s">
        <v>3256</v>
      </c>
      <c r="C80" s="120">
        <v>47.5</v>
      </c>
      <c r="D80" s="90" t="s">
        <v>3257</v>
      </c>
    </row>
    <row r="81" ht="36" customHeight="1" spans="1:4">
      <c r="A81" s="120" t="s">
        <v>3258</v>
      </c>
      <c r="B81" s="125" t="s">
        <v>3259</v>
      </c>
      <c r="C81" s="120">
        <v>8</v>
      </c>
      <c r="D81" s="90" t="s">
        <v>3260</v>
      </c>
    </row>
    <row r="82" ht="36" customHeight="1" spans="1:4">
      <c r="A82" s="120" t="s">
        <v>3261</v>
      </c>
      <c r="B82" s="125" t="s">
        <v>3262</v>
      </c>
      <c r="C82" s="120">
        <v>358</v>
      </c>
      <c r="D82" s="90" t="s">
        <v>3263</v>
      </c>
    </row>
    <row r="83" ht="36" customHeight="1" spans="1:4">
      <c r="A83" s="120" t="s">
        <v>3264</v>
      </c>
      <c r="B83" s="125" t="s">
        <v>3265</v>
      </c>
      <c r="C83" s="120">
        <v>43.1</v>
      </c>
      <c r="D83" s="90" t="s">
        <v>3266</v>
      </c>
    </row>
    <row r="84" ht="36" customHeight="1" spans="1:4">
      <c r="A84" s="120" t="s">
        <v>3267</v>
      </c>
      <c r="B84" s="125" t="s">
        <v>3268</v>
      </c>
      <c r="C84" s="120">
        <v>379.9</v>
      </c>
      <c r="D84" s="90" t="s">
        <v>3269</v>
      </c>
    </row>
    <row r="85" ht="36" customHeight="1" spans="1:4">
      <c r="A85" s="120" t="s">
        <v>3270</v>
      </c>
      <c r="B85" s="125" t="s">
        <v>3271</v>
      </c>
      <c r="C85" s="120">
        <v>245.7</v>
      </c>
      <c r="D85" s="90" t="s">
        <v>3272</v>
      </c>
    </row>
    <row r="86" ht="36" customHeight="1" spans="1:4">
      <c r="A86" s="120" t="s">
        <v>3273</v>
      </c>
      <c r="B86" s="125" t="s">
        <v>3274</v>
      </c>
      <c r="C86" s="120">
        <v>116.1</v>
      </c>
      <c r="D86" s="90" t="s">
        <v>3275</v>
      </c>
    </row>
    <row r="87" ht="36" customHeight="1" spans="1:4">
      <c r="A87" s="120" t="s">
        <v>3276</v>
      </c>
      <c r="B87" s="125" t="s">
        <v>3277</v>
      </c>
      <c r="C87" s="120">
        <v>177.5</v>
      </c>
      <c r="D87" s="90" t="s">
        <v>3278</v>
      </c>
    </row>
    <row r="88" s="92" customFormat="1" ht="54" customHeight="1" spans="1:5">
      <c r="A88" s="120" t="s">
        <v>3279</v>
      </c>
      <c r="B88" s="125" t="s">
        <v>3280</v>
      </c>
      <c r="C88" s="120">
        <v>336.2</v>
      </c>
      <c r="D88" s="90" t="s">
        <v>3281</v>
      </c>
      <c r="E88"/>
    </row>
    <row r="89" s="92" customFormat="1" ht="54" customHeight="1" spans="1:5">
      <c r="A89" s="120" t="s">
        <v>3282</v>
      </c>
      <c r="B89" s="125" t="s">
        <v>3283</v>
      </c>
      <c r="C89" s="120">
        <v>324</v>
      </c>
      <c r="D89" s="90" t="s">
        <v>3284</v>
      </c>
      <c r="E89"/>
    </row>
    <row r="90" s="92" customFormat="1" ht="54" customHeight="1" spans="1:5">
      <c r="A90" s="120" t="s">
        <v>3285</v>
      </c>
      <c r="B90" s="125" t="s">
        <v>3286</v>
      </c>
      <c r="C90" s="120">
        <v>403</v>
      </c>
      <c r="D90" s="90" t="s">
        <v>3287</v>
      </c>
      <c r="E90"/>
    </row>
    <row r="91" s="92" customFormat="1" ht="72" customHeight="1" spans="1:5">
      <c r="A91" s="120" t="s">
        <v>3288</v>
      </c>
      <c r="B91" s="125" t="s">
        <v>3289</v>
      </c>
      <c r="C91" s="120">
        <v>118.2</v>
      </c>
      <c r="D91" s="90" t="s">
        <v>3290</v>
      </c>
      <c r="E91"/>
    </row>
    <row r="92" s="92" customFormat="1" ht="90" customHeight="1" spans="1:5">
      <c r="A92" s="120" t="s">
        <v>3291</v>
      </c>
      <c r="B92" s="125" t="s">
        <v>3292</v>
      </c>
      <c r="C92" s="120">
        <v>80.5</v>
      </c>
      <c r="D92" s="90" t="s">
        <v>3293</v>
      </c>
      <c r="E92"/>
    </row>
    <row r="93" s="92" customFormat="1" ht="72" customHeight="1" spans="1:5">
      <c r="A93" s="120" t="s">
        <v>3294</v>
      </c>
      <c r="B93" s="125" t="s">
        <v>3295</v>
      </c>
      <c r="C93" s="120">
        <v>399.1</v>
      </c>
      <c r="D93" s="90" t="s">
        <v>3296</v>
      </c>
      <c r="E93"/>
    </row>
    <row r="94" s="92" customFormat="1" ht="102" customHeight="1" spans="1:5">
      <c r="A94" s="120" t="s">
        <v>3297</v>
      </c>
      <c r="B94" s="125" t="s">
        <v>3298</v>
      </c>
      <c r="C94" s="120">
        <v>185</v>
      </c>
      <c r="D94" s="90" t="s">
        <v>3299</v>
      </c>
      <c r="E94"/>
    </row>
    <row r="95" s="92" customFormat="1" ht="15" spans="1:4">
      <c r="A95" s="118"/>
      <c r="B95" s="119"/>
      <c r="C95" s="118"/>
      <c r="D95" s="234"/>
    </row>
    <row r="96" s="92" customFormat="1" ht="15.75" spans="1:4">
      <c r="A96" s="235"/>
      <c r="B96" s="235"/>
      <c r="C96" s="235"/>
      <c r="D96" s="235"/>
    </row>
    <row r="97" s="92" customFormat="1" ht="15.75" spans="1:4">
      <c r="A97" s="235"/>
      <c r="B97" s="235"/>
      <c r="C97" s="235"/>
      <c r="D97" s="235"/>
    </row>
    <row r="98" s="92" customFormat="1" ht="15.75" spans="1:4">
      <c r="A98" s="235"/>
      <c r="B98" s="235"/>
      <c r="C98" s="235"/>
      <c r="D98" s="235"/>
    </row>
    <row r="99" s="92" customFormat="1" ht="15.75" spans="1:4">
      <c r="A99" s="235"/>
      <c r="B99" s="235"/>
      <c r="C99" s="235"/>
      <c r="D99" s="235"/>
    </row>
    <row r="100" s="92" customFormat="1" spans="1:4">
      <c r="A100" s="91"/>
      <c r="B100" s="236"/>
      <c r="C100" s="91"/>
      <c r="D100" s="237"/>
    </row>
    <row r="101" s="92" customFormat="1" spans="1:4">
      <c r="A101" s="91"/>
      <c r="B101" s="236"/>
      <c r="C101" s="91"/>
      <c r="D101" s="237"/>
    </row>
    <row r="102" s="92" customFormat="1" spans="1:4">
      <c r="A102" s="91"/>
      <c r="B102" s="236"/>
      <c r="C102" s="91"/>
      <c r="D102" s="237"/>
    </row>
    <row r="103" s="92" customFormat="1" spans="1:4">
      <c r="A103" s="91"/>
      <c r="B103" s="236"/>
      <c r="C103" s="91"/>
      <c r="D103" s="237"/>
    </row>
    <row r="104" s="92" customFormat="1" spans="1:4">
      <c r="A104" s="91"/>
      <c r="B104" s="236"/>
      <c r="C104" s="91"/>
      <c r="D104" s="237"/>
    </row>
    <row r="105" s="92" customFormat="1" spans="1:4">
      <c r="A105" s="91"/>
      <c r="B105" s="236"/>
      <c r="C105" s="91"/>
      <c r="D105" s="237"/>
    </row>
    <row r="106" s="92" customFormat="1" spans="1:4">
      <c r="A106" s="91"/>
      <c r="B106" s="236"/>
      <c r="C106" s="91"/>
      <c r="D106" s="237"/>
    </row>
    <row r="107" s="92" customFormat="1" spans="1:4">
      <c r="A107" s="91"/>
      <c r="B107" s="236"/>
      <c r="C107" s="91"/>
      <c r="D107" s="237"/>
    </row>
    <row r="108" s="92" customFormat="1" spans="1:4">
      <c r="A108" s="91"/>
      <c r="B108" s="236"/>
      <c r="C108" s="91"/>
      <c r="D108" s="237"/>
    </row>
    <row r="109" s="92" customFormat="1" spans="1:4">
      <c r="A109" s="91"/>
      <c r="B109" s="236"/>
      <c r="C109" s="91"/>
      <c r="D109" s="237"/>
    </row>
    <row r="110" s="92" customFormat="1" spans="1:4">
      <c r="A110" s="91"/>
      <c r="B110" s="236"/>
      <c r="C110" s="91"/>
      <c r="D110" s="237"/>
    </row>
    <row r="111" s="92" customFormat="1" spans="1:4">
      <c r="A111" s="91"/>
      <c r="B111" s="236"/>
      <c r="C111" s="91"/>
      <c r="D111" s="237"/>
    </row>
    <row r="112" s="92" customFormat="1" spans="1:4">
      <c r="A112" s="91"/>
      <c r="B112" s="236"/>
      <c r="C112" s="91"/>
      <c r="D112" s="237"/>
    </row>
    <row r="113" s="92" customFormat="1" spans="1:4">
      <c r="A113" s="91"/>
      <c r="B113" s="236"/>
      <c r="C113" s="91"/>
      <c r="D113" s="237"/>
    </row>
    <row r="114" s="92" customFormat="1" spans="1:4">
      <c r="A114" s="91"/>
      <c r="B114" s="236"/>
      <c r="C114" s="91"/>
      <c r="D114" s="237"/>
    </row>
    <row r="115" s="92" customFormat="1" spans="1:4">
      <c r="A115" s="91"/>
      <c r="B115" s="236"/>
      <c r="C115" s="91"/>
      <c r="D115" s="237"/>
    </row>
    <row r="116" s="92" customFormat="1" spans="1:4">
      <c r="A116" s="91"/>
      <c r="B116" s="236"/>
      <c r="C116" s="91"/>
      <c r="D116" s="237"/>
    </row>
    <row r="117" s="92" customFormat="1" spans="1:4">
      <c r="A117" s="91"/>
      <c r="B117" s="236"/>
      <c r="C117" s="91"/>
      <c r="D117" s="237"/>
    </row>
    <row r="118" s="92" customFormat="1" spans="1:4">
      <c r="A118" s="91"/>
      <c r="B118" s="236"/>
      <c r="C118" s="91"/>
      <c r="D118" s="237"/>
    </row>
    <row r="119" s="92" customFormat="1" spans="1:4">
      <c r="A119" s="91"/>
      <c r="B119" s="236"/>
      <c r="C119" s="91"/>
      <c r="D119" s="237"/>
    </row>
    <row r="120" s="92" customFormat="1" spans="1:4">
      <c r="A120" s="91"/>
      <c r="B120" s="236"/>
      <c r="C120" s="91"/>
      <c r="D120" s="237"/>
    </row>
    <row r="121" s="92" customFormat="1" spans="1:4">
      <c r="A121" s="91"/>
      <c r="B121" s="236"/>
      <c r="C121" s="91"/>
      <c r="D121" s="237"/>
    </row>
    <row r="122" s="92" customFormat="1" spans="1:4">
      <c r="A122" s="91"/>
      <c r="B122" s="236"/>
      <c r="C122" s="91"/>
      <c r="D122" s="237"/>
    </row>
    <row r="123" s="92" customFormat="1" spans="1:4">
      <c r="A123" s="91"/>
      <c r="B123" s="236"/>
      <c r="C123" s="91"/>
      <c r="D123" s="237"/>
    </row>
    <row r="124" s="92" customFormat="1" spans="1:4">
      <c r="A124" s="91"/>
      <c r="B124" s="236"/>
      <c r="C124" s="91"/>
      <c r="D124" s="237"/>
    </row>
    <row r="125" s="92" customFormat="1" spans="1:4">
      <c r="A125" s="91"/>
      <c r="B125" s="236"/>
      <c r="C125" s="91"/>
      <c r="D125" s="237"/>
    </row>
    <row r="126" s="92" customFormat="1" spans="1:4">
      <c r="A126" s="91"/>
      <c r="B126" s="236"/>
      <c r="C126" s="91"/>
      <c r="D126" s="237"/>
    </row>
    <row r="127" s="92" customFormat="1" spans="1:4">
      <c r="A127" s="91"/>
      <c r="B127" s="236"/>
      <c r="C127" s="91"/>
      <c r="D127" s="237"/>
    </row>
    <row r="128" s="92" customFormat="1" spans="1:4">
      <c r="A128" s="91"/>
      <c r="B128" s="236"/>
      <c r="C128" s="91"/>
      <c r="D128" s="237"/>
    </row>
    <row r="129" s="92" customFormat="1" spans="1:4">
      <c r="A129" s="91"/>
      <c r="B129" s="236"/>
      <c r="C129" s="91"/>
      <c r="D129" s="237"/>
    </row>
    <row r="130" s="92" customFormat="1" spans="1:4">
      <c r="A130" s="91"/>
      <c r="B130" s="236"/>
      <c r="C130" s="91"/>
      <c r="D130" s="237"/>
    </row>
    <row r="131" s="92" customFormat="1" spans="1:4">
      <c r="A131" s="91"/>
      <c r="B131" s="236"/>
      <c r="C131" s="91"/>
      <c r="D131" s="237"/>
    </row>
    <row r="132" s="92" customFormat="1" spans="1:4">
      <c r="A132" s="91"/>
      <c r="B132" s="236"/>
      <c r="C132" s="91"/>
      <c r="D132" s="237"/>
    </row>
    <row r="133" s="92" customFormat="1" spans="1:4">
      <c r="A133" s="91"/>
      <c r="B133" s="236"/>
      <c r="C133" s="91"/>
      <c r="D133" s="237"/>
    </row>
    <row r="134" s="92" customFormat="1" spans="1:4">
      <c r="A134" s="91"/>
      <c r="B134" s="236"/>
      <c r="C134" s="91"/>
      <c r="D134" s="237"/>
    </row>
    <row r="135" s="92" customFormat="1" spans="1:4">
      <c r="A135" s="91"/>
      <c r="B135" s="236"/>
      <c r="C135" s="91"/>
      <c r="D135" s="237"/>
    </row>
    <row r="136" s="92" customFormat="1" spans="1:4">
      <c r="A136" s="91"/>
      <c r="B136" s="236"/>
      <c r="C136" s="91"/>
      <c r="D136" s="237"/>
    </row>
    <row r="137" s="92" customFormat="1" spans="1:4">
      <c r="A137" s="91"/>
      <c r="B137" s="236"/>
      <c r="C137" s="91"/>
      <c r="D137" s="237"/>
    </row>
    <row r="138" s="92" customFormat="1" spans="1:4">
      <c r="A138" s="91"/>
      <c r="B138" s="236"/>
      <c r="C138" s="91"/>
      <c r="D138" s="237"/>
    </row>
    <row r="139" s="92" customFormat="1" spans="1:4">
      <c r="A139" s="91"/>
      <c r="B139" s="236"/>
      <c r="C139" s="91"/>
      <c r="D139" s="237"/>
    </row>
    <row r="140" s="92" customFormat="1" spans="1:4">
      <c r="A140" s="91"/>
      <c r="B140" s="236"/>
      <c r="C140" s="91"/>
      <c r="D140" s="237"/>
    </row>
    <row r="141" s="92" customFormat="1" spans="1:4">
      <c r="A141" s="91"/>
      <c r="B141" s="236"/>
      <c r="C141" s="91"/>
      <c r="D141" s="237"/>
    </row>
    <row r="142" s="92" customFormat="1" spans="1:4">
      <c r="A142" s="91"/>
      <c r="B142" s="236"/>
      <c r="C142" s="91"/>
      <c r="D142" s="237"/>
    </row>
    <row r="143" s="92" customFormat="1" spans="1:4">
      <c r="A143" s="91"/>
      <c r="B143" s="236"/>
      <c r="C143" s="91"/>
      <c r="D143" s="237"/>
    </row>
    <row r="144" s="92" customFormat="1" spans="1:4">
      <c r="A144" s="91"/>
      <c r="B144" s="236"/>
      <c r="C144" s="91"/>
      <c r="D144" s="237"/>
    </row>
    <row r="145" s="92" customFormat="1" spans="1:4">
      <c r="A145" s="91"/>
      <c r="B145" s="236"/>
      <c r="C145" s="91"/>
      <c r="D145" s="237"/>
    </row>
    <row r="146" s="92" customFormat="1" spans="1:4">
      <c r="A146" s="91"/>
      <c r="B146" s="236"/>
      <c r="C146" s="91"/>
      <c r="D146" s="237"/>
    </row>
    <row r="147" s="92" customFormat="1" spans="1:4">
      <c r="A147" s="91"/>
      <c r="B147" s="236"/>
      <c r="C147" s="91"/>
      <c r="D147" s="237"/>
    </row>
    <row r="148" s="92" customFormat="1" spans="1:4">
      <c r="A148" s="91"/>
      <c r="B148" s="236"/>
      <c r="C148" s="91"/>
      <c r="D148" s="237"/>
    </row>
    <row r="149" s="92" customFormat="1" spans="1:4">
      <c r="A149" s="91"/>
      <c r="B149" s="236"/>
      <c r="C149" s="91"/>
      <c r="D149" s="237"/>
    </row>
    <row r="150" s="92" customFormat="1" spans="1:4">
      <c r="A150" s="91"/>
      <c r="B150" s="236"/>
      <c r="C150" s="91"/>
      <c r="D150" s="237"/>
    </row>
    <row r="151" s="92" customFormat="1" spans="1:4">
      <c r="A151" s="91"/>
      <c r="B151" s="236"/>
      <c r="C151" s="91"/>
      <c r="D151" s="237"/>
    </row>
    <row r="152" s="92" customFormat="1" spans="1:4">
      <c r="A152" s="91"/>
      <c r="B152" s="236"/>
      <c r="C152" s="91"/>
      <c r="D152" s="237"/>
    </row>
    <row r="153" s="92" customFormat="1" spans="1:4">
      <c r="A153" s="91"/>
      <c r="B153" s="236"/>
      <c r="C153" s="91"/>
      <c r="D153" s="237"/>
    </row>
    <row r="154" s="92" customFormat="1" spans="1:4">
      <c r="A154" s="91"/>
      <c r="B154" s="236"/>
      <c r="C154" s="91"/>
      <c r="D154" s="237"/>
    </row>
    <row r="155" s="92" customFormat="1" spans="1:4">
      <c r="A155" s="91"/>
      <c r="B155" s="236"/>
      <c r="C155" s="91"/>
      <c r="D155" s="237"/>
    </row>
    <row r="156" s="92" customFormat="1" spans="1:4">
      <c r="A156" s="91"/>
      <c r="B156" s="236"/>
      <c r="C156" s="91"/>
      <c r="D156" s="237"/>
    </row>
    <row r="157" s="92" customFormat="1" spans="1:4">
      <c r="A157" s="91"/>
      <c r="B157" s="236"/>
      <c r="C157" s="91"/>
      <c r="D157" s="237"/>
    </row>
    <row r="158" s="92" customFormat="1" spans="1:4">
      <c r="A158" s="91"/>
      <c r="B158" s="236"/>
      <c r="C158" s="91"/>
      <c r="D158" s="237"/>
    </row>
    <row r="159" s="92" customFormat="1" spans="1:4">
      <c r="A159" s="91"/>
      <c r="B159" s="236"/>
      <c r="C159" s="91"/>
      <c r="D159" s="237"/>
    </row>
    <row r="160" s="92" customFormat="1" spans="1:4">
      <c r="A160" s="91"/>
      <c r="B160" s="236"/>
      <c r="C160" s="91"/>
      <c r="D160" s="237"/>
    </row>
    <row r="161" s="92" customFormat="1" spans="1:4">
      <c r="A161" s="91"/>
      <c r="B161" s="236"/>
      <c r="C161" s="91"/>
      <c r="D161" s="237"/>
    </row>
    <row r="162" s="92" customFormat="1" spans="1:4">
      <c r="A162" s="91"/>
      <c r="B162" s="236"/>
      <c r="C162" s="91"/>
      <c r="D162" s="237"/>
    </row>
    <row r="163" s="92" customFormat="1" spans="1:4">
      <c r="A163" s="91"/>
      <c r="B163" s="236"/>
      <c r="C163" s="91"/>
      <c r="D163" s="237"/>
    </row>
    <row r="164" s="92" customFormat="1" spans="1:4">
      <c r="A164" s="91"/>
      <c r="B164" s="236"/>
      <c r="C164" s="91"/>
      <c r="D164" s="237"/>
    </row>
    <row r="165" s="92" customFormat="1" spans="1:4">
      <c r="A165" s="91"/>
      <c r="B165" s="236"/>
      <c r="C165" s="91"/>
      <c r="D165" s="237"/>
    </row>
    <row r="166" s="92" customFormat="1" spans="1:4">
      <c r="A166" s="91"/>
      <c r="B166" s="236"/>
      <c r="C166" s="91"/>
      <c r="D166" s="237"/>
    </row>
    <row r="167" s="92" customFormat="1" spans="1:4">
      <c r="A167" s="91"/>
      <c r="B167" s="236"/>
      <c r="C167" s="91"/>
      <c r="D167" s="237"/>
    </row>
    <row r="168" s="92" customFormat="1" spans="1:4">
      <c r="A168" s="91"/>
      <c r="B168" s="236"/>
      <c r="C168" s="91"/>
      <c r="D168" s="237"/>
    </row>
    <row r="169" s="92" customFormat="1" spans="1:4">
      <c r="A169" s="91"/>
      <c r="B169" s="236"/>
      <c r="C169" s="91"/>
      <c r="D169" s="237"/>
    </row>
    <row r="170" s="92" customFormat="1" spans="1:4">
      <c r="A170" s="91"/>
      <c r="B170" s="236"/>
      <c r="C170" s="91"/>
      <c r="D170" s="237"/>
    </row>
    <row r="171" s="92" customFormat="1" spans="1:4">
      <c r="A171" s="91"/>
      <c r="B171" s="236"/>
      <c r="C171" s="91"/>
      <c r="D171" s="237"/>
    </row>
    <row r="172" s="92" customFormat="1" spans="1:4">
      <c r="A172" s="91"/>
      <c r="B172" s="236"/>
      <c r="C172" s="91"/>
      <c r="D172" s="237"/>
    </row>
    <row r="173" s="92" customFormat="1" spans="1:4">
      <c r="A173" s="91"/>
      <c r="B173" s="236"/>
      <c r="C173" s="91"/>
      <c r="D173" s="237"/>
    </row>
    <row r="174" s="92" customFormat="1" spans="1:4">
      <c r="A174" s="91"/>
      <c r="B174" s="236"/>
      <c r="C174" s="91"/>
      <c r="D174" s="237"/>
    </row>
    <row r="175" s="92" customFormat="1" spans="1:4">
      <c r="A175" s="91"/>
      <c r="B175" s="236"/>
      <c r="C175" s="91"/>
      <c r="D175" s="237"/>
    </row>
    <row r="176" s="92" customFormat="1" spans="1:4">
      <c r="A176" s="91"/>
      <c r="B176" s="236"/>
      <c r="C176" s="91"/>
      <c r="D176" s="237"/>
    </row>
    <row r="177" s="92" customFormat="1" spans="1:4">
      <c r="A177" s="91"/>
      <c r="B177" s="236"/>
      <c r="C177" s="91"/>
      <c r="D177" s="237"/>
    </row>
    <row r="178" s="92" customFormat="1" spans="1:4">
      <c r="A178" s="91"/>
      <c r="B178" s="236"/>
      <c r="C178" s="91"/>
      <c r="D178" s="237"/>
    </row>
  </sheetData>
  <sheetProtection formatCells="0" insertHyperlinks="0" autoFilter="0"/>
  <sortState ref="A3:E94">
    <sortCondition ref="E3:E94"/>
  </sortState>
  <mergeCells count="5">
    <mergeCell ref="A1:D1"/>
    <mergeCell ref="A96:D96"/>
    <mergeCell ref="A97:D97"/>
    <mergeCell ref="A98:D98"/>
    <mergeCell ref="A99:D99"/>
  </mergeCells>
  <printOptions horizontalCentered="1"/>
  <pageMargins left="0.354166666666667" right="0.314583333333333" top="0.747916666666667" bottom="0.747916666666667" header="0.314583333333333" footer="0.314583333333333"/>
  <pageSetup paperSize="9" scale="68"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25</vt:i4>
      </vt:variant>
    </vt:vector>
  </HeadingPairs>
  <TitlesOfParts>
    <vt:vector size="25" baseType="lpstr">
      <vt:lpstr>文学院志愿服务时长汇总表</vt:lpstr>
      <vt:lpstr>历史文化学院志愿服务时长汇总表</vt:lpstr>
      <vt:lpstr>哲学社会学学院志愿服务时长汇总表</vt:lpstr>
      <vt:lpstr>政治与公共管理学院志愿服务时长汇总表</vt:lpstr>
      <vt:lpstr>外国语学院志愿服务时长汇总表</vt:lpstr>
      <vt:lpstr>教育科学学院志愿服务时长汇总表</vt:lpstr>
      <vt:lpstr>法学院志愿服务时长认定汇总表</vt:lpstr>
      <vt:lpstr>经济与管理学院志愿服务时长认定总表</vt:lpstr>
      <vt:lpstr>初民学院志愿服务时长认定汇总表</vt:lpstr>
      <vt:lpstr>新闻学院志愿服务时长认定汇总表</vt:lpstr>
      <vt:lpstr>数学科学学院学院志愿服务时长汇总表</vt:lpstr>
      <vt:lpstr>计算机与信息技术学院志愿服务时长认定汇总表</vt:lpstr>
      <vt:lpstr>物理电子工程学院志愿服务时长认定汇总表</vt:lpstr>
      <vt:lpstr>物理电子工程学院志愿服务时长认定汇总表 </vt:lpstr>
      <vt:lpstr>化学化工学院志愿服务时长认定汇总表</vt:lpstr>
      <vt:lpstr>生命科学学院志愿服务时长认定汇总表</vt:lpstr>
      <vt:lpstr>环境与资源学院志愿服务时长汇总表</vt:lpstr>
      <vt:lpstr>体育学院志愿服务时长认定汇总表</vt:lpstr>
      <vt:lpstr>音乐学院志愿服务时长汇总表</vt:lpstr>
      <vt:lpstr>美术学院志愿服务时长认定汇总表</vt:lpstr>
      <vt:lpstr>自动化与软件学院学院志愿服务时长汇总表</vt:lpstr>
      <vt:lpstr>电力与建筑学院志愿服务时长认定汇总表</vt:lpstr>
      <vt:lpstr>继续教育学院志愿服务时长认定汇总表</vt:lpstr>
      <vt:lpstr>马克思主义学院</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王淼</dc:creator>
  <cp:lastModifiedBy>岁月</cp:lastModifiedBy>
  <dcterms:created xsi:type="dcterms:W3CDTF">2021-02-09T10:24:00Z</dcterms:created>
  <dcterms:modified xsi:type="dcterms:W3CDTF">2021-04-26T12:21:30Z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2052-11.1.0.8976</vt:lpwstr>
  </property>
  <property fmtid="{D5CDD505-2E9C-101B-9397-08002B2CF9AE}" pid="3" name="ICV">
    <vt:lpwstr>93C632B567344AD9AD82CF6EDE753D24</vt:lpwstr>
  </property>
</Properties>
</file>